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iowa.gov.state.ia.us\data\DNR_AQ_Shared\Prog Dev\Modeling\Background\2025 Updates (Defaults)\"/>
    </mc:Choice>
  </mc:AlternateContent>
  <xr:revisionPtr revIDLastSave="0" documentId="13_ncr:1_{0FDDCB9F-8FE1-4DEF-B47A-D69BB8BC081A}" xr6:coauthVersionLast="36" xr6:coauthVersionMax="36" xr10:uidLastSave="{00000000-0000-0000-0000-000000000000}"/>
  <bookViews>
    <workbookView xWindow="0" yWindow="0" windowWidth="22260" windowHeight="12648" activeTab="2" xr2:uid="{00000000-000D-0000-FFFF-FFFF00000000}"/>
  </bookViews>
  <sheets>
    <sheet name="Read Me" sheetId="3" r:id="rId1"/>
    <sheet name="Ozone Pattern" sheetId="1" state="hidden" r:id="rId2"/>
    <sheet name="Ozone Background Tool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D35" i="2"/>
  <c r="C35" i="2"/>
  <c r="B35" i="2"/>
  <c r="E34" i="2"/>
  <c r="D34" i="2"/>
  <c r="C34" i="2"/>
  <c r="B34" i="2"/>
  <c r="E33" i="2"/>
  <c r="D33" i="2"/>
  <c r="C33" i="2"/>
  <c r="B33" i="2"/>
  <c r="E32" i="2"/>
  <c r="D32" i="2"/>
  <c r="C32" i="2"/>
  <c r="B32" i="2"/>
  <c r="E31" i="2"/>
  <c r="D31" i="2"/>
  <c r="C31" i="2"/>
  <c r="B31" i="2"/>
  <c r="E30" i="2"/>
  <c r="D30" i="2"/>
  <c r="C30" i="2"/>
  <c r="B30" i="2"/>
  <c r="E29" i="2"/>
  <c r="D29" i="2"/>
  <c r="C29" i="2"/>
  <c r="B29" i="2"/>
  <c r="E28" i="2"/>
  <c r="D28" i="2"/>
  <c r="C28" i="2"/>
  <c r="B28" i="2"/>
  <c r="E27" i="2"/>
  <c r="D27" i="2"/>
  <c r="C27" i="2"/>
  <c r="B27" i="2"/>
  <c r="E26" i="2"/>
  <c r="D26" i="2"/>
  <c r="C26" i="2"/>
  <c r="B26" i="2"/>
  <c r="E25" i="2"/>
  <c r="D25" i="2"/>
  <c r="C25" i="2"/>
  <c r="B25" i="2"/>
  <c r="E24" i="2"/>
  <c r="D24" i="2"/>
  <c r="C24" i="2"/>
  <c r="B24" i="2"/>
  <c r="E23" i="2"/>
  <c r="D23" i="2"/>
  <c r="C23" i="2"/>
  <c r="B23" i="2"/>
  <c r="E22" i="2"/>
  <c r="D22" i="2"/>
  <c r="C22" i="2"/>
  <c r="B22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G13" i="2" l="1"/>
  <c r="G14" i="2"/>
  <c r="G15" i="2"/>
  <c r="G12" i="2"/>
</calcChain>
</file>

<file path=xl/sharedStrings.xml><?xml version="1.0" encoding="utf-8"?>
<sst xmlns="http://schemas.openxmlformats.org/spreadsheetml/2006/main" count="25" uniqueCount="21">
  <si>
    <t>Winter</t>
  </si>
  <si>
    <t>Spring</t>
  </si>
  <si>
    <t>Summer</t>
  </si>
  <si>
    <t>Fall</t>
  </si>
  <si>
    <t>Ozone Background Pattern* (ppb)</t>
  </si>
  <si>
    <t>* Calibrated to an 8-hour design value of 62 ppb (average of highlighted cells)</t>
  </si>
  <si>
    <t>SO BACKUNIT  UG/M3</t>
  </si>
  <si>
    <t>The 8-hour design values observed during that timeframe ranged between 56 ppb and 68 ppb.</t>
  </si>
  <si>
    <t>* This tool is applicable to design values within the range 56 ppb - 68 ppb</t>
  </si>
  <si>
    <t>Therefore, the model input values are converted to ug/m^3.</t>
  </si>
  <si>
    <t>The design values are reported in ppb, and this is what should be entered into the tool.</t>
  </si>
  <si>
    <t>However, AERMOD does not allow the use of ppb for pollutants other than NO2, SO2, and CO.</t>
  </si>
  <si>
    <t>The user-defined level should be based on the current 8-hour design value for a representative monitor.</t>
  </si>
  <si>
    <t>This calculator is based on an analysis of the ozone data from 2015-2024.</t>
  </si>
  <si>
    <t>This tool provides hourly and seasonal background concentrations translated to a user-defined level for use in modeling direct ozone emissions.</t>
  </si>
  <si>
    <t>Monitor Design Value (ppb)</t>
  </si>
  <si>
    <r>
      <t>Model Input Values (</t>
    </r>
    <r>
      <rPr>
        <b/>
        <sz val="16"/>
        <color theme="1"/>
        <rFont val="Calibri"/>
        <family val="2"/>
      </rPr>
      <t>μ</t>
    </r>
    <r>
      <rPr>
        <b/>
        <sz val="16"/>
        <color theme="1"/>
        <rFont val="Calibri"/>
        <family val="2"/>
        <scheme val="minor"/>
      </rPr>
      <t>g/m</t>
    </r>
    <r>
      <rPr>
        <b/>
        <vertAlign val="superscript"/>
        <sz val="16"/>
        <color theme="1"/>
        <rFont val="Calibri"/>
        <family val="2"/>
        <scheme val="minor"/>
      </rPr>
      <t>3</t>
    </r>
    <r>
      <rPr>
        <b/>
        <sz val="16"/>
        <color theme="1"/>
        <rFont val="Calibri"/>
        <family val="2"/>
        <scheme val="minor"/>
      </rPr>
      <t>)</t>
    </r>
  </si>
  <si>
    <r>
      <rPr>
        <b/>
        <sz val="11"/>
        <color theme="1"/>
        <rFont val="Calibri"/>
        <family val="2"/>
        <scheme val="minor"/>
      </rPr>
      <t xml:space="preserve">STEP 2: </t>
    </r>
    <r>
      <rPr>
        <sz val="11"/>
        <color theme="1"/>
        <rFont val="Calibri"/>
        <family val="2"/>
        <scheme val="minor"/>
      </rPr>
      <t>Select the outlined cells below and copy the data, then paste it above the source groups in the AERMOD input file</t>
    </r>
  </si>
  <si>
    <r>
      <rPr>
        <b/>
        <sz val="11"/>
        <color theme="1"/>
        <rFont val="Calibri"/>
        <family val="2"/>
        <scheme val="minor"/>
      </rPr>
      <t xml:space="preserve">STEP1: </t>
    </r>
    <r>
      <rPr>
        <sz val="11"/>
        <color theme="1"/>
        <rFont val="Calibri"/>
        <family val="2"/>
        <scheme val="minor"/>
      </rPr>
      <t>Enter the current 8-hour design value for the representative monitor (in ppb)</t>
    </r>
  </si>
  <si>
    <t>It is not intended to be used with any method for estimating NO to NO2 conversion.</t>
  </si>
  <si>
    <t>Application of this tool should be limited  to design values within that range.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</si>
</sst>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3" borderId="0" xfId="0" applyNumberFormat="1" applyFill="1"/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Fill="1"/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0" borderId="0" xfId="0" applyFill="1" applyBorder="1" applyAlignment="1" applyProtection="1">
      <alignment horizontal="center"/>
      <protection locked="0"/>
    </xf>
    <xf numFmtId="0" fontId="3" fillId="0" borderId="0" xfId="0" applyFont="1" applyFill="1"/>
  </cellXfs>
  <cellStyles count="1">
    <cellStyle name="Normal" xfId="0" builtinId="0"/>
  </cellStyles>
  <dxfs count="4">
    <dxf>
      <font>
        <strike val="0"/>
        <color auto="1"/>
      </font>
      <fill>
        <patternFill patternType="none">
          <bgColor auto="1"/>
        </patternFill>
      </fill>
    </dxf>
    <dxf>
      <font>
        <strike val="0"/>
        <color auto="1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solid">
          <bgColor rgb="FFFFFF00"/>
        </patternFill>
      </fill>
    </dxf>
    <dxf>
      <font>
        <b/>
        <i val="0"/>
        <color rgb="FF9C0006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'Ozone Background Tool'!$B$11</c:f>
              <c:strCache>
                <c:ptCount val="1"/>
                <c:pt idx="0">
                  <c:v>Winter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'Ozone Background Tool'!$A$12:$A$35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'Ozone Background Tool'!$B$12:$B$35</c:f>
              <c:numCache>
                <c:formatCode>General</c:formatCode>
                <c:ptCount val="24"/>
                <c:pt idx="0">
                  <c:v>61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58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61</c:v>
                </c:pt>
                <c:pt idx="9">
                  <c:v>67</c:v>
                </c:pt>
                <c:pt idx="10">
                  <c:v>71</c:v>
                </c:pt>
                <c:pt idx="11">
                  <c:v>75</c:v>
                </c:pt>
                <c:pt idx="12">
                  <c:v>79</c:v>
                </c:pt>
                <c:pt idx="13">
                  <c:v>81</c:v>
                </c:pt>
                <c:pt idx="14">
                  <c:v>82</c:v>
                </c:pt>
                <c:pt idx="15">
                  <c:v>82</c:v>
                </c:pt>
                <c:pt idx="16">
                  <c:v>80</c:v>
                </c:pt>
                <c:pt idx="17">
                  <c:v>76</c:v>
                </c:pt>
                <c:pt idx="18">
                  <c:v>71</c:v>
                </c:pt>
                <c:pt idx="19">
                  <c:v>68</c:v>
                </c:pt>
                <c:pt idx="20">
                  <c:v>67</c:v>
                </c:pt>
                <c:pt idx="21">
                  <c:v>65</c:v>
                </c:pt>
                <c:pt idx="22">
                  <c:v>64</c:v>
                </c:pt>
                <c:pt idx="23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0-4192-A7D0-63B452932C8F}"/>
            </c:ext>
          </c:extLst>
        </c:ser>
        <c:ser>
          <c:idx val="1"/>
          <c:order val="1"/>
          <c:tx>
            <c:strRef>
              <c:f>'Ozone Background Tool'!$C$11</c:f>
              <c:strCache>
                <c:ptCount val="1"/>
                <c:pt idx="0">
                  <c:v>Spring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'Ozone Background Tool'!$A$12:$A$35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'Ozone Background Tool'!$C$12:$C$35</c:f>
              <c:numCache>
                <c:formatCode>General</c:formatCode>
                <c:ptCount val="24"/>
                <c:pt idx="0">
                  <c:v>88</c:v>
                </c:pt>
                <c:pt idx="1">
                  <c:v>87</c:v>
                </c:pt>
                <c:pt idx="2">
                  <c:v>85</c:v>
                </c:pt>
                <c:pt idx="3">
                  <c:v>84</c:v>
                </c:pt>
                <c:pt idx="4">
                  <c:v>81</c:v>
                </c:pt>
                <c:pt idx="5">
                  <c:v>81</c:v>
                </c:pt>
                <c:pt idx="6">
                  <c:v>80</c:v>
                </c:pt>
                <c:pt idx="7">
                  <c:v>86</c:v>
                </c:pt>
                <c:pt idx="8">
                  <c:v>94</c:v>
                </c:pt>
                <c:pt idx="9">
                  <c:v>101</c:v>
                </c:pt>
                <c:pt idx="10">
                  <c:v>107</c:v>
                </c:pt>
                <c:pt idx="11">
                  <c:v>112</c:v>
                </c:pt>
                <c:pt idx="12">
                  <c:v>115</c:v>
                </c:pt>
                <c:pt idx="13">
                  <c:v>117</c:v>
                </c:pt>
                <c:pt idx="14">
                  <c:v>119</c:v>
                </c:pt>
                <c:pt idx="15">
                  <c:v>120</c:v>
                </c:pt>
                <c:pt idx="16">
                  <c:v>120</c:v>
                </c:pt>
                <c:pt idx="17">
                  <c:v>119</c:v>
                </c:pt>
                <c:pt idx="18">
                  <c:v>114</c:v>
                </c:pt>
                <c:pt idx="19">
                  <c:v>105</c:v>
                </c:pt>
                <c:pt idx="20">
                  <c:v>100</c:v>
                </c:pt>
                <c:pt idx="21">
                  <c:v>96</c:v>
                </c:pt>
                <c:pt idx="22">
                  <c:v>94</c:v>
                </c:pt>
                <c:pt idx="23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0-4192-A7D0-63B452932C8F}"/>
            </c:ext>
          </c:extLst>
        </c:ser>
        <c:ser>
          <c:idx val="2"/>
          <c:order val="2"/>
          <c:tx>
            <c:strRef>
              <c:f>'Ozone Background Tool'!$D$11</c:f>
              <c:strCache>
                <c:ptCount val="1"/>
                <c:pt idx="0">
                  <c:v>Summer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'Ozone Background Tool'!$A$12:$A$35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'Ozone Background Tool'!$D$12:$D$35</c:f>
              <c:numCache>
                <c:formatCode>General</c:formatCode>
                <c:ptCount val="24"/>
                <c:pt idx="0">
                  <c:v>92</c:v>
                </c:pt>
                <c:pt idx="1">
                  <c:v>91</c:v>
                </c:pt>
                <c:pt idx="2">
                  <c:v>88</c:v>
                </c:pt>
                <c:pt idx="3">
                  <c:v>86</c:v>
                </c:pt>
                <c:pt idx="4">
                  <c:v>84</c:v>
                </c:pt>
                <c:pt idx="5">
                  <c:v>82</c:v>
                </c:pt>
                <c:pt idx="6">
                  <c:v>83</c:v>
                </c:pt>
                <c:pt idx="7">
                  <c:v>90</c:v>
                </c:pt>
                <c:pt idx="8">
                  <c:v>100</c:v>
                </c:pt>
                <c:pt idx="9">
                  <c:v>109</c:v>
                </c:pt>
                <c:pt idx="10">
                  <c:v>116</c:v>
                </c:pt>
                <c:pt idx="11">
                  <c:v>121</c:v>
                </c:pt>
                <c:pt idx="12">
                  <c:v>124</c:v>
                </c:pt>
                <c:pt idx="13">
                  <c:v>126</c:v>
                </c:pt>
                <c:pt idx="14">
                  <c:v>128</c:v>
                </c:pt>
                <c:pt idx="15">
                  <c:v>129</c:v>
                </c:pt>
                <c:pt idx="16">
                  <c:v>128</c:v>
                </c:pt>
                <c:pt idx="17">
                  <c:v>127</c:v>
                </c:pt>
                <c:pt idx="18">
                  <c:v>122</c:v>
                </c:pt>
                <c:pt idx="19">
                  <c:v>114</c:v>
                </c:pt>
                <c:pt idx="20">
                  <c:v>106</c:v>
                </c:pt>
                <c:pt idx="21">
                  <c:v>102</c:v>
                </c:pt>
                <c:pt idx="22">
                  <c:v>99</c:v>
                </c:pt>
                <c:pt idx="23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80-4192-A7D0-63B452932C8F}"/>
            </c:ext>
          </c:extLst>
        </c:ser>
        <c:ser>
          <c:idx val="3"/>
          <c:order val="3"/>
          <c:tx>
            <c:strRef>
              <c:f>'Ozone Background Tool'!$E$11</c:f>
              <c:strCache>
                <c:ptCount val="1"/>
                <c:pt idx="0">
                  <c:v>Fall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'Ozone Background Tool'!$A$12:$A$35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'Ozone Background Tool'!$E$12:$E$35</c:f>
              <c:numCache>
                <c:formatCode>General</c:formatCode>
                <c:ptCount val="24"/>
                <c:pt idx="0">
                  <c:v>73</c:v>
                </c:pt>
                <c:pt idx="1">
                  <c:v>71</c:v>
                </c:pt>
                <c:pt idx="2">
                  <c:v>69</c:v>
                </c:pt>
                <c:pt idx="3">
                  <c:v>67</c:v>
                </c:pt>
                <c:pt idx="4">
                  <c:v>64</c:v>
                </c:pt>
                <c:pt idx="5">
                  <c:v>62</c:v>
                </c:pt>
                <c:pt idx="6">
                  <c:v>60</c:v>
                </c:pt>
                <c:pt idx="7">
                  <c:v>63</c:v>
                </c:pt>
                <c:pt idx="8">
                  <c:v>71</c:v>
                </c:pt>
                <c:pt idx="9">
                  <c:v>81</c:v>
                </c:pt>
                <c:pt idx="10">
                  <c:v>90</c:v>
                </c:pt>
                <c:pt idx="11">
                  <c:v>97</c:v>
                </c:pt>
                <c:pt idx="12">
                  <c:v>102</c:v>
                </c:pt>
                <c:pt idx="13">
                  <c:v>104</c:v>
                </c:pt>
                <c:pt idx="14">
                  <c:v>106</c:v>
                </c:pt>
                <c:pt idx="15">
                  <c:v>107</c:v>
                </c:pt>
                <c:pt idx="16">
                  <c:v>105</c:v>
                </c:pt>
                <c:pt idx="17">
                  <c:v>100</c:v>
                </c:pt>
                <c:pt idx="18">
                  <c:v>92</c:v>
                </c:pt>
                <c:pt idx="19">
                  <c:v>87</c:v>
                </c:pt>
                <c:pt idx="20">
                  <c:v>83</c:v>
                </c:pt>
                <c:pt idx="21">
                  <c:v>81</c:v>
                </c:pt>
                <c:pt idx="22">
                  <c:v>79</c:v>
                </c:pt>
                <c:pt idx="2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80-4192-A7D0-63B452932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2380048"/>
        <c:axId val="748268432"/>
      </c:lineChart>
      <c:catAx>
        <c:axId val="852380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Hour of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268432"/>
        <c:crosses val="autoZero"/>
        <c:auto val="1"/>
        <c:lblAlgn val="ctr"/>
        <c:lblOffset val="100"/>
        <c:noMultiLvlLbl val="0"/>
      </c:catAx>
      <c:valAx>
        <c:axId val="748268432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latin typeface="+mn-lt"/>
                  </a:rPr>
                  <a:t>1-hour Concentration (</a:t>
                </a:r>
                <a:r>
                  <a:rPr lang="el-GR" sz="1200">
                    <a:latin typeface="+mn-lt"/>
                    <a:ea typeface="Calibri" panose="020F0502020204030204" pitchFamily="34" charset="0"/>
                    <a:cs typeface="Calibri" panose="020F0502020204030204" pitchFamily="34" charset="0"/>
                  </a:rPr>
                  <a:t>μ</a:t>
                </a:r>
                <a:r>
                  <a:rPr lang="en-US" sz="1200">
                    <a:latin typeface="+mn-lt"/>
                  </a:rPr>
                  <a:t>g/m</a:t>
                </a:r>
                <a:r>
                  <a:rPr lang="en-US" sz="1200" baseline="30000">
                    <a:latin typeface="+mn-lt"/>
                  </a:rPr>
                  <a:t>3</a:t>
                </a:r>
                <a:r>
                  <a:rPr lang="en-US" sz="1200">
                    <a:latin typeface="+mn-lt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38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609599</xdr:colOff>
      <xdr:row>18</xdr:row>
      <xdr:rowOff>2857</xdr:rowOff>
    </xdr:from>
    <xdr:to>
      <xdr:col>7</xdr:col>
      <xdr:colOff>0</xdr:colOff>
      <xdr:row>35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A1B3B-F421-4A7F-BD22-D796607DF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11F6-FBE2-42FF-8F53-4D4BAD670139}">
  <dimension ref="A1:A10"/>
  <sheetViews>
    <sheetView workbookViewId="0"/>
  </sheetViews>
  <sheetFormatPr defaultRowHeight="14.4" x14ac:dyDescent="0.3"/>
  <sheetData>
    <row r="1" spans="1:1" x14ac:dyDescent="0.3">
      <c r="A1" t="s">
        <v>14</v>
      </c>
    </row>
    <row r="2" spans="1:1" x14ac:dyDescent="0.3">
      <c r="A2" t="s">
        <v>19</v>
      </c>
    </row>
    <row r="3" spans="1:1" x14ac:dyDescent="0.3">
      <c r="A3" t="s">
        <v>12</v>
      </c>
    </row>
    <row r="4" spans="1:1" x14ac:dyDescent="0.3">
      <c r="A4" t="s">
        <v>10</v>
      </c>
    </row>
    <row r="5" spans="1:1" x14ac:dyDescent="0.3">
      <c r="A5" t="s">
        <v>11</v>
      </c>
    </row>
    <row r="6" spans="1:1" x14ac:dyDescent="0.3">
      <c r="A6" t="s">
        <v>9</v>
      </c>
    </row>
    <row r="8" spans="1:1" x14ac:dyDescent="0.3">
      <c r="A8" t="s">
        <v>13</v>
      </c>
    </row>
    <row r="9" spans="1:1" x14ac:dyDescent="0.3">
      <c r="A9" t="s">
        <v>7</v>
      </c>
    </row>
    <row r="10" spans="1:1" x14ac:dyDescent="0.3">
      <c r="A10" t="s">
        <v>20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workbookViewId="0"/>
  </sheetViews>
  <sheetFormatPr defaultRowHeight="14.4" x14ac:dyDescent="0.3"/>
  <cols>
    <col min="2" max="5" width="9.5546875" bestFit="1" customWidth="1"/>
  </cols>
  <sheetData>
    <row r="1" spans="1:5" ht="21" x14ac:dyDescent="0.4">
      <c r="A1" s="3" t="s">
        <v>4</v>
      </c>
    </row>
    <row r="2" spans="1:5" ht="14.4" customHeight="1" x14ac:dyDescent="0.4">
      <c r="A2" s="3"/>
    </row>
    <row r="3" spans="1:5" x14ac:dyDescent="0.3">
      <c r="B3" s="2" t="s">
        <v>0</v>
      </c>
      <c r="C3" s="2" t="s">
        <v>1</v>
      </c>
      <c r="D3" s="2" t="s">
        <v>2</v>
      </c>
      <c r="E3" s="2" t="s">
        <v>3</v>
      </c>
    </row>
    <row r="4" spans="1:5" x14ac:dyDescent="0.3">
      <c r="A4" s="2">
        <v>1</v>
      </c>
      <c r="B4" s="1">
        <v>28.855248220640568</v>
      </c>
      <c r="C4" s="1">
        <v>42.8560940860215</v>
      </c>
      <c r="D4" s="1">
        <v>44.942638888888879</v>
      </c>
      <c r="E4" s="1">
        <v>35.07491666666666</v>
      </c>
    </row>
    <row r="5" spans="1:5" x14ac:dyDescent="0.3">
      <c r="A5" s="2">
        <v>2</v>
      </c>
      <c r="B5" s="1">
        <v>28.761606253177426</v>
      </c>
      <c r="C5" s="1">
        <v>42.126470430107524</v>
      </c>
      <c r="D5" s="1">
        <v>44.146249999999995</v>
      </c>
      <c r="E5" s="1">
        <v>34.078250000000004</v>
      </c>
    </row>
    <row r="6" spans="1:5" x14ac:dyDescent="0.3">
      <c r="A6" s="2">
        <v>3</v>
      </c>
      <c r="B6" s="1">
        <v>28.66796428571428</v>
      </c>
      <c r="C6" s="1">
        <v>41.343298387096773</v>
      </c>
      <c r="D6" s="1">
        <v>42.928416666666656</v>
      </c>
      <c r="E6" s="1">
        <v>33.09441666666666</v>
      </c>
    </row>
    <row r="7" spans="1:5" x14ac:dyDescent="0.3">
      <c r="A7" s="2">
        <v>4</v>
      </c>
      <c r="B7" s="1">
        <v>28.485397482014385</v>
      </c>
      <c r="C7" s="1">
        <v>40.759911290322577</v>
      </c>
      <c r="D7" s="1">
        <v>41.946083333333327</v>
      </c>
      <c r="E7" s="1">
        <v>31.989749999999994</v>
      </c>
    </row>
    <row r="8" spans="1:5" x14ac:dyDescent="0.3">
      <c r="A8" s="2">
        <v>5</v>
      </c>
      <c r="B8" s="1">
        <v>27.5317536101083</v>
      </c>
      <c r="C8" s="1">
        <v>39.530879032258049</v>
      </c>
      <c r="D8" s="1">
        <v>40.792083333333331</v>
      </c>
      <c r="E8" s="1">
        <v>30.606749999999995</v>
      </c>
    </row>
    <row r="9" spans="1:5" x14ac:dyDescent="0.3">
      <c r="A9" s="2">
        <v>6</v>
      </c>
      <c r="B9" s="1">
        <v>27.190433453237407</v>
      </c>
      <c r="C9" s="1">
        <v>39.058083333333329</v>
      </c>
      <c r="D9" s="1">
        <v>39.671749999999996</v>
      </c>
      <c r="E9" s="1">
        <v>29.477194444444436</v>
      </c>
    </row>
    <row r="10" spans="1:5" x14ac:dyDescent="0.3">
      <c r="A10" s="2">
        <v>7</v>
      </c>
      <c r="B10" s="1">
        <v>26.836720802919704</v>
      </c>
      <c r="C10" s="1">
        <v>38.925194444444436</v>
      </c>
      <c r="D10" s="1">
        <v>40.367194444444436</v>
      </c>
      <c r="E10" s="1">
        <v>28.546861111111109</v>
      </c>
    </row>
    <row r="11" spans="1:5" x14ac:dyDescent="0.3">
      <c r="A11" s="2">
        <v>8</v>
      </c>
      <c r="B11" s="1">
        <v>26.869780084235856</v>
      </c>
      <c r="C11" s="1">
        <v>41.847438172042999</v>
      </c>
      <c r="D11" s="1">
        <v>43.759416666666674</v>
      </c>
      <c r="E11" s="1">
        <v>29.932194444444448</v>
      </c>
    </row>
    <row r="12" spans="1:5" x14ac:dyDescent="0.3">
      <c r="A12" s="2">
        <v>9</v>
      </c>
      <c r="B12" s="1">
        <v>29.126709378733562</v>
      </c>
      <c r="C12" s="1">
        <v>45.820233870967741</v>
      </c>
      <c r="D12" s="1">
        <v>48.902749999999997</v>
      </c>
      <c r="E12" s="1">
        <v>34.138083333333327</v>
      </c>
    </row>
    <row r="13" spans="1:5" x14ac:dyDescent="0.3">
      <c r="A13" s="2">
        <v>10</v>
      </c>
      <c r="B13" s="1">
        <v>32.051970216606492</v>
      </c>
      <c r="C13" s="1">
        <v>49.552276881720424</v>
      </c>
      <c r="D13" s="1">
        <v>53.710083333333323</v>
      </c>
      <c r="E13" s="1">
        <v>39.398416666666655</v>
      </c>
    </row>
    <row r="14" spans="1:5" x14ac:dyDescent="0.3">
      <c r="A14" s="2">
        <v>11</v>
      </c>
      <c r="B14" s="1">
        <v>34.355257246376809</v>
      </c>
      <c r="C14" s="1">
        <v>52.536470430107521</v>
      </c>
      <c r="D14" s="1">
        <v>57.189083333333329</v>
      </c>
      <c r="E14" s="1">
        <v>44.057583333333334</v>
      </c>
    </row>
    <row r="15" spans="1:5" x14ac:dyDescent="0.3">
      <c r="A15" s="2">
        <v>12</v>
      </c>
      <c r="B15" s="1">
        <v>36.383880434782604</v>
      </c>
      <c r="C15" s="1">
        <v>54.885180107526871</v>
      </c>
      <c r="D15" s="7">
        <v>59.532749999999986</v>
      </c>
      <c r="E15" s="1">
        <v>47.509194444444439</v>
      </c>
    </row>
    <row r="16" spans="1:5" x14ac:dyDescent="0.3">
      <c r="A16" s="2">
        <v>13</v>
      </c>
      <c r="B16" s="1">
        <v>38.129170289855068</v>
      </c>
      <c r="C16" s="1">
        <v>56.518513440860211</v>
      </c>
      <c r="D16" s="7">
        <v>61.221083333333318</v>
      </c>
      <c r="E16" s="1">
        <v>49.738416666666659</v>
      </c>
    </row>
    <row r="17" spans="1:5" x14ac:dyDescent="0.3">
      <c r="A17" s="2">
        <v>14</v>
      </c>
      <c r="B17" s="1">
        <v>39.244750000000003</v>
      </c>
      <c r="C17" s="1">
        <v>57.784749999999988</v>
      </c>
      <c r="D17" s="7">
        <v>62.372416666666659</v>
      </c>
      <c r="E17" s="1">
        <v>51.201083333333337</v>
      </c>
    </row>
    <row r="18" spans="1:5" x14ac:dyDescent="0.3">
      <c r="A18" s="2">
        <v>15</v>
      </c>
      <c r="B18" s="1">
        <v>39.785530141843971</v>
      </c>
      <c r="C18" s="1">
        <v>58.698190860215036</v>
      </c>
      <c r="D18" s="7">
        <v>63.146083333333344</v>
      </c>
      <c r="E18" s="1">
        <v>52.076750000000004</v>
      </c>
    </row>
    <row r="19" spans="1:5" x14ac:dyDescent="0.3">
      <c r="A19" s="2">
        <v>16</v>
      </c>
      <c r="B19" s="1">
        <v>39.651842198581555</v>
      </c>
      <c r="C19" s="1">
        <v>59.296577956989239</v>
      </c>
      <c r="D19" s="7">
        <v>63.569416666666655</v>
      </c>
      <c r="E19" s="1">
        <v>52.367083333333333</v>
      </c>
    </row>
    <row r="20" spans="1:5" x14ac:dyDescent="0.3">
      <c r="A20" s="2">
        <v>17</v>
      </c>
      <c r="B20" s="1">
        <v>38.731629432624111</v>
      </c>
      <c r="C20" s="1">
        <v>59.250126344086006</v>
      </c>
      <c r="D20" s="7">
        <v>63.405749999999983</v>
      </c>
      <c r="E20" s="1">
        <v>51.524083333333323</v>
      </c>
    </row>
    <row r="21" spans="1:5" x14ac:dyDescent="0.3">
      <c r="A21" s="2">
        <v>18</v>
      </c>
      <c r="B21" s="1">
        <v>36.527435512367482</v>
      </c>
      <c r="C21" s="1">
        <v>58.61668548387096</v>
      </c>
      <c r="D21" s="7">
        <v>62.637416666666674</v>
      </c>
      <c r="E21" s="1">
        <v>48.765749999999997</v>
      </c>
    </row>
    <row r="22" spans="1:5" x14ac:dyDescent="0.3">
      <c r="A22" s="2">
        <v>19</v>
      </c>
      <c r="B22" s="1">
        <v>34.011181095406357</v>
      </c>
      <c r="C22" s="1">
        <v>55.90700806451612</v>
      </c>
      <c r="D22" s="7">
        <v>60.115083333333345</v>
      </c>
      <c r="E22" s="1">
        <v>44.89341666666666</v>
      </c>
    </row>
    <row r="23" spans="1:5" x14ac:dyDescent="0.3">
      <c r="A23" s="2">
        <v>20</v>
      </c>
      <c r="B23" s="1">
        <v>32.897046819787981</v>
      </c>
      <c r="C23" s="1">
        <v>51.707653225806439</v>
      </c>
      <c r="D23" s="1">
        <v>55.853083333333316</v>
      </c>
      <c r="E23" s="1">
        <v>42.144083333333334</v>
      </c>
    </row>
    <row r="24" spans="1:5" x14ac:dyDescent="0.3">
      <c r="A24" s="2">
        <v>21</v>
      </c>
      <c r="B24" s="1">
        <v>32.069484982332142</v>
      </c>
      <c r="C24" s="1">
        <v>48.993137096774191</v>
      </c>
      <c r="D24" s="1">
        <v>52.091083333333323</v>
      </c>
      <c r="E24" s="1">
        <v>40.447749999999999</v>
      </c>
    </row>
    <row r="25" spans="1:5" x14ac:dyDescent="0.3">
      <c r="A25" s="2">
        <v>22</v>
      </c>
      <c r="B25" s="1">
        <v>31.074078621908122</v>
      </c>
      <c r="C25" s="1">
        <v>47.144427419354841</v>
      </c>
      <c r="D25" s="1">
        <v>50.068083333333327</v>
      </c>
      <c r="E25" s="1">
        <v>39.298416666666668</v>
      </c>
    </row>
    <row r="26" spans="1:5" x14ac:dyDescent="0.3">
      <c r="A26" s="2">
        <v>23</v>
      </c>
      <c r="B26" s="1">
        <v>30.457470848056534</v>
      </c>
      <c r="C26" s="1">
        <v>45.649588709677424</v>
      </c>
      <c r="D26" s="1">
        <v>48.401749999999979</v>
      </c>
      <c r="E26" s="1">
        <v>38.126750000000001</v>
      </c>
    </row>
    <row r="27" spans="1:5" x14ac:dyDescent="0.3">
      <c r="A27" s="2">
        <v>24</v>
      </c>
      <c r="B27" s="1">
        <v>30.013301236749115</v>
      </c>
      <c r="C27" s="1">
        <v>44.555556451612908</v>
      </c>
      <c r="D27" s="1">
        <v>46.914861111111101</v>
      </c>
      <c r="E27" s="1">
        <v>36.83758333333332</v>
      </c>
    </row>
    <row r="30" spans="1:5" x14ac:dyDescent="0.3">
      <c r="A30" t="s">
        <v>5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26113-151B-43A7-BA29-8087390B3DB2}">
  <dimension ref="A1:S40"/>
  <sheetViews>
    <sheetView tabSelected="1" workbookViewId="0">
      <selection activeCell="A4" sqref="A4"/>
    </sheetView>
  </sheetViews>
  <sheetFormatPr defaultRowHeight="14.4" x14ac:dyDescent="0.3"/>
  <cols>
    <col min="7" max="7" width="107.77734375" customWidth="1"/>
  </cols>
  <sheetData>
    <row r="1" spans="1:19" ht="21" x14ac:dyDescent="0.4">
      <c r="A1" s="3" t="s">
        <v>15</v>
      </c>
    </row>
    <row r="3" spans="1:19" x14ac:dyDescent="0.3">
      <c r="A3" s="6" t="s">
        <v>18</v>
      </c>
    </row>
    <row r="4" spans="1:19" x14ac:dyDescent="0.3">
      <c r="A4" s="8">
        <v>64</v>
      </c>
    </row>
    <row r="5" spans="1:19" x14ac:dyDescent="0.3">
      <c r="A5" s="15"/>
    </row>
    <row r="6" spans="1:19" x14ac:dyDescent="0.3">
      <c r="A6" s="16" t="s">
        <v>8</v>
      </c>
      <c r="B6" s="11"/>
      <c r="C6" s="11"/>
      <c r="D6" s="11"/>
      <c r="E6" s="11"/>
      <c r="F6" s="11"/>
      <c r="G6" s="11"/>
    </row>
    <row r="9" spans="1:19" ht="23.4" x14ac:dyDescent="0.4">
      <c r="A9" s="3" t="s">
        <v>16</v>
      </c>
    </row>
    <row r="10" spans="1:19" x14ac:dyDescent="0.3">
      <c r="G10" t="s">
        <v>17</v>
      </c>
    </row>
    <row r="11" spans="1:19" x14ac:dyDescent="0.3">
      <c r="B11" s="4" t="s">
        <v>0</v>
      </c>
      <c r="C11" s="4" t="s">
        <v>1</v>
      </c>
      <c r="D11" s="4" t="s">
        <v>2</v>
      </c>
      <c r="E11" s="4" t="s">
        <v>3</v>
      </c>
      <c r="G11" s="11"/>
    </row>
    <row r="12" spans="1:19" x14ac:dyDescent="0.3">
      <c r="A12" s="2">
        <v>1</v>
      </c>
      <c r="B12" s="5">
        <f>ROUND((('Ozone Pattern'!B4+($A$4-62))*47.9983)/24.46,0)</f>
        <v>61</v>
      </c>
      <c r="C12" s="5">
        <f>ROUND((('Ozone Pattern'!C4+($A$4-62))*47.9983)/24.46,0)</f>
        <v>88</v>
      </c>
      <c r="D12" s="5">
        <f>ROUND((('Ozone Pattern'!D4+($A$4-62))*47.9983)/24.46,0)</f>
        <v>92</v>
      </c>
      <c r="E12" s="5">
        <f>ROUND((('Ozone Pattern'!E4+($A$4-62))*47.9983)/24.46,0)</f>
        <v>73</v>
      </c>
      <c r="G12" s="12" t="str">
        <f>"SO BACKGRND  SEASHR  "&amp;$B$12&amp;"  "&amp;$B$13&amp;"  "&amp;$B$14&amp;"  "&amp;$B$15&amp;"  "&amp;$B$16&amp;"  "&amp;$B$17&amp;"  "&amp;$B$18&amp;"  "&amp;$B$19&amp;"  "&amp;$B$20&amp;"  "&amp;$B$21&amp;"  "&amp;$B$22&amp;"  "&amp;$B$23&amp;"  "&amp;$B$24&amp;"  "&amp;$B$25&amp;"  "&amp;$B$26&amp;"  "&amp;$B$27&amp;"  "&amp;$B$28&amp;"  "&amp;$B$29&amp;"  "&amp;$B$30&amp;"  "&amp;$B$31&amp;"  "&amp;$B$32&amp;"  "&amp;$B$33&amp;"  "&amp;$B$34&amp;"  "&amp;$B$35</f>
        <v>SO BACKGRND  SEASHR  61  60  60  60  58  57  57  57  61  67  71  75  79  81  82  82  80  76  71  68  67  65  64  63</v>
      </c>
    </row>
    <row r="13" spans="1:19" x14ac:dyDescent="0.3">
      <c r="A13" s="2">
        <v>2</v>
      </c>
      <c r="B13" s="5">
        <f>ROUND((('Ozone Pattern'!B5+($A$4-62))*47.9983)/24.46,0)</f>
        <v>60</v>
      </c>
      <c r="C13" s="5">
        <f>ROUND((('Ozone Pattern'!C5+($A$4-62))*47.9983)/24.46,0)</f>
        <v>87</v>
      </c>
      <c r="D13" s="5">
        <f>ROUND((('Ozone Pattern'!D5+($A$4-62))*47.9983)/24.46,0)</f>
        <v>91</v>
      </c>
      <c r="E13" s="5">
        <f>ROUND((('Ozone Pattern'!E5+($A$4-62))*47.9983)/24.46,0)</f>
        <v>71</v>
      </c>
      <c r="G13" s="13" t="str">
        <f xml:space="preserve"> "SO BACKGRND  SEASHR  "&amp;$C$12&amp;"  "&amp;$C$13&amp;"  "&amp;$C$14&amp;"  "&amp;$C$15&amp;"  "&amp;$C$16&amp;"  "&amp;$C$17&amp;"  "&amp;$C$18&amp;"  "&amp;$C$19&amp;"  "&amp;$C$20&amp;"  "&amp;$C$21&amp;"  "&amp;$C$22&amp;"  "&amp;$C$23&amp;"  "&amp;$C$24&amp;"  "&amp;$C$25&amp;"  "&amp;$C$26&amp;"  "&amp;$C$27&amp;"  "&amp;$C$28&amp;"  "&amp;$C$29&amp;"  "&amp;$C$30&amp;"  "&amp;$C$31&amp;"  "&amp;$C$32&amp;"  "&amp;$C$33&amp;"  "&amp;$C$34&amp;"  "&amp;$C$35</f>
        <v>SO BACKGRND  SEASHR  88  87  85  84  81  81  80  86  94  101  107  112  115  117  119  120  120  119  114  105  100  96  94  91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3">
      <c r="A14" s="2">
        <v>3</v>
      </c>
      <c r="B14" s="5">
        <f>ROUND((('Ozone Pattern'!B6+($A$4-62))*47.9983)/24.46,0)</f>
        <v>60</v>
      </c>
      <c r="C14" s="5">
        <f>ROUND((('Ozone Pattern'!C6+($A$4-62))*47.9983)/24.46,0)</f>
        <v>85</v>
      </c>
      <c r="D14" s="5">
        <f>ROUND((('Ozone Pattern'!D6+($A$4-62))*47.9983)/24.46,0)</f>
        <v>88</v>
      </c>
      <c r="E14" s="5">
        <f>ROUND((('Ozone Pattern'!E6+($A$4-62))*47.9983)/24.46,0)</f>
        <v>69</v>
      </c>
      <c r="G14" s="13" t="str">
        <f xml:space="preserve"> "SO BACKGRND  SEASHR  "&amp;$D$12&amp;"  "&amp;$D$13&amp;"  "&amp;$D$14&amp;"  "&amp;$D$15&amp;"  "&amp;$D$16&amp;"  "&amp;$D$17&amp;"  "&amp;$D$18&amp;"  "&amp;$D$19&amp;"  "&amp;$D$20&amp;"  "&amp;$D$21&amp;"  "&amp;$D$22&amp;"  "&amp;$D$23&amp;"  "&amp;$D$24&amp;"  "&amp;$D$25&amp;"  "&amp;$D$26&amp;"  "&amp;$D$27&amp;"  "&amp;$D$28&amp;"  "&amp;$D$29&amp;"  "&amp;$D$30&amp;"  "&amp;$D$31&amp;"  "&amp;$D$32&amp;"  "&amp;$D$33&amp;"  "&amp;$D$34&amp;"  "&amp;$D$35</f>
        <v>SO BACKGRND  SEASHR  92  91  88  86  84  82  83  90  100  109  116  121  124  126  128  129  128  127  122  114  106  102  99  96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 x14ac:dyDescent="0.3">
      <c r="A15" s="2">
        <v>4</v>
      </c>
      <c r="B15" s="5">
        <f>ROUND((('Ozone Pattern'!B7+($A$4-62))*47.9983)/24.46,0)</f>
        <v>60</v>
      </c>
      <c r="C15" s="5">
        <f>ROUND((('Ozone Pattern'!C7+($A$4-62))*47.9983)/24.46,0)</f>
        <v>84</v>
      </c>
      <c r="D15" s="5">
        <f>ROUND((('Ozone Pattern'!D7+($A$4-62))*47.9983)/24.46,0)</f>
        <v>86</v>
      </c>
      <c r="E15" s="5">
        <f>ROUND((('Ozone Pattern'!E7+($A$4-62))*47.9983)/24.46,0)</f>
        <v>67</v>
      </c>
      <c r="G15" s="13" t="str">
        <f xml:space="preserve"> "SO BACKGRND  SEASHR  "&amp;$E$12&amp;"  "&amp;$E$13&amp;"  "&amp;$E$14&amp;"  "&amp;$E$15&amp;"  "&amp;$E$16&amp;"  "&amp;$E$17&amp;"  "&amp;$E$18&amp;"  "&amp;$E$19&amp;"  "&amp;$E$20&amp;"  "&amp;$E$21&amp;"  "&amp;$E$22&amp;"  "&amp;$E$23&amp;"  "&amp;$E$24&amp;"  "&amp;$E$25&amp;"  "&amp;$E$26&amp;"  "&amp;$E$27&amp;"  "&amp;$E$28&amp;"  "&amp;$E$29&amp;"  "&amp;$E$30&amp;"  "&amp;$E$31&amp;"  "&amp;$E$32&amp;"  "&amp;$E$33&amp;"  "&amp;$E$34&amp;"  "&amp;$E$35</f>
        <v>SO BACKGRND  SEASHR  73  71  69  67  64  62  60  63  71  81  90  97  102  104  106  107  105  100  92  87  83  81  79  76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 x14ac:dyDescent="0.3">
      <c r="A16" s="2">
        <v>5</v>
      </c>
      <c r="B16" s="5">
        <f>ROUND((('Ozone Pattern'!B8+($A$4-62))*47.9983)/24.46,0)</f>
        <v>58</v>
      </c>
      <c r="C16" s="5">
        <f>ROUND((('Ozone Pattern'!C8+($A$4-62))*47.9983)/24.46,0)</f>
        <v>81</v>
      </c>
      <c r="D16" s="5">
        <f>ROUND((('Ozone Pattern'!D8+($A$4-62))*47.9983)/24.46,0)</f>
        <v>84</v>
      </c>
      <c r="E16" s="5">
        <f>ROUND((('Ozone Pattern'!E8+($A$4-62))*47.9983)/24.46,0)</f>
        <v>64</v>
      </c>
      <c r="G16" s="14" t="s">
        <v>6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3">
      <c r="A17" s="2">
        <v>6</v>
      </c>
      <c r="B17" s="5">
        <f>ROUND((('Ozone Pattern'!B9+($A$4-62))*47.9983)/24.46,0)</f>
        <v>57</v>
      </c>
      <c r="C17" s="5">
        <f>ROUND((('Ozone Pattern'!C9+($A$4-62))*47.9983)/24.46,0)</f>
        <v>81</v>
      </c>
      <c r="D17" s="5">
        <f>ROUND((('Ozone Pattern'!D9+($A$4-62))*47.9983)/24.46,0)</f>
        <v>82</v>
      </c>
      <c r="E17" s="5">
        <f>ROUND((('Ozone Pattern'!E9+($A$4-62))*47.9983)/24.46,0)</f>
        <v>62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3">
      <c r="A18" s="2">
        <v>7</v>
      </c>
      <c r="B18" s="5">
        <f>ROUND((('Ozone Pattern'!B10+($A$4-62))*47.9983)/24.46,0)</f>
        <v>57</v>
      </c>
      <c r="C18" s="5">
        <f>ROUND((('Ozone Pattern'!C10+($A$4-62))*47.9983)/24.46,0)</f>
        <v>80</v>
      </c>
      <c r="D18" s="5">
        <f>ROUND((('Ozone Pattern'!D10+($A$4-62))*47.9983)/24.46,0)</f>
        <v>83</v>
      </c>
      <c r="E18" s="5">
        <f>ROUND((('Ozone Pattern'!E10+($A$4-62))*47.9983)/24.46,0)</f>
        <v>60</v>
      </c>
      <c r="G18" s="11"/>
    </row>
    <row r="19" spans="1:19" x14ac:dyDescent="0.3">
      <c r="A19" s="2">
        <v>8</v>
      </c>
      <c r="B19" s="5">
        <f>ROUND((('Ozone Pattern'!B11+($A$4-62))*47.9983)/24.46,0)</f>
        <v>57</v>
      </c>
      <c r="C19" s="5">
        <f>ROUND((('Ozone Pattern'!C11+($A$4-62))*47.9983)/24.46,0)</f>
        <v>86</v>
      </c>
      <c r="D19" s="5">
        <f>ROUND((('Ozone Pattern'!D11+($A$4-62))*47.9983)/24.46,0)</f>
        <v>90</v>
      </c>
      <c r="E19" s="5">
        <f>ROUND((('Ozone Pattern'!E11+($A$4-62))*47.9983)/24.46,0)</f>
        <v>63</v>
      </c>
    </row>
    <row r="20" spans="1:19" x14ac:dyDescent="0.3">
      <c r="A20" s="2">
        <v>9</v>
      </c>
      <c r="B20" s="5">
        <f>ROUND((('Ozone Pattern'!B12+($A$4-62))*47.9983)/24.46,0)</f>
        <v>61</v>
      </c>
      <c r="C20" s="5">
        <f>ROUND((('Ozone Pattern'!C12+($A$4-62))*47.9983)/24.46,0)</f>
        <v>94</v>
      </c>
      <c r="D20" s="5">
        <f>ROUND((('Ozone Pattern'!D12+($A$4-62))*47.9983)/24.46,0)</f>
        <v>100</v>
      </c>
      <c r="E20" s="5">
        <f>ROUND((('Ozone Pattern'!E12+($A$4-62))*47.9983)/24.46,0)</f>
        <v>71</v>
      </c>
    </row>
    <row r="21" spans="1:19" x14ac:dyDescent="0.3">
      <c r="A21" s="2">
        <v>10</v>
      </c>
      <c r="B21" s="5">
        <f>ROUND((('Ozone Pattern'!B13+($A$4-62))*47.9983)/24.46,0)</f>
        <v>67</v>
      </c>
      <c r="C21" s="5">
        <f>ROUND((('Ozone Pattern'!C13+($A$4-62))*47.9983)/24.46,0)</f>
        <v>101</v>
      </c>
      <c r="D21" s="5">
        <f>ROUND((('Ozone Pattern'!D13+($A$4-62))*47.9983)/24.46,0)</f>
        <v>109</v>
      </c>
      <c r="E21" s="5">
        <f>ROUND((('Ozone Pattern'!E13+($A$4-62))*47.9983)/24.46,0)</f>
        <v>81</v>
      </c>
    </row>
    <row r="22" spans="1:19" x14ac:dyDescent="0.3">
      <c r="A22" s="2">
        <v>11</v>
      </c>
      <c r="B22" s="5">
        <f>ROUND((('Ozone Pattern'!B14+($A$4-62))*47.9983)/24.46,0)</f>
        <v>71</v>
      </c>
      <c r="C22" s="5">
        <f>ROUND((('Ozone Pattern'!C14+($A$4-62))*47.9983)/24.46,0)</f>
        <v>107</v>
      </c>
      <c r="D22" s="5">
        <f>ROUND((('Ozone Pattern'!D14+($A$4-62))*47.9983)/24.46,0)</f>
        <v>116</v>
      </c>
      <c r="E22" s="5">
        <f>ROUND((('Ozone Pattern'!E14+($A$4-62))*47.9983)/24.46,0)</f>
        <v>90</v>
      </c>
    </row>
    <row r="23" spans="1:19" x14ac:dyDescent="0.3">
      <c r="A23" s="2">
        <v>12</v>
      </c>
      <c r="B23" s="5">
        <f>ROUND((('Ozone Pattern'!B15+($A$4-62))*47.9983)/24.46,0)</f>
        <v>75</v>
      </c>
      <c r="C23" s="5">
        <f>ROUND((('Ozone Pattern'!C15+($A$4-62))*47.9983)/24.46,0)</f>
        <v>112</v>
      </c>
      <c r="D23" s="5">
        <f>ROUND((('Ozone Pattern'!D15+($A$4-62))*47.9983)/24.46,0)</f>
        <v>121</v>
      </c>
      <c r="E23" s="5">
        <f>ROUND((('Ozone Pattern'!E15+($A$4-62))*47.9983)/24.46,0)</f>
        <v>97</v>
      </c>
    </row>
    <row r="24" spans="1:19" x14ac:dyDescent="0.3">
      <c r="A24" s="2">
        <v>13</v>
      </c>
      <c r="B24" s="5">
        <f>ROUND((('Ozone Pattern'!B16+($A$4-62))*47.9983)/24.46,0)</f>
        <v>79</v>
      </c>
      <c r="C24" s="5">
        <f>ROUND((('Ozone Pattern'!C16+($A$4-62))*47.9983)/24.46,0)</f>
        <v>115</v>
      </c>
      <c r="D24" s="5">
        <f>ROUND((('Ozone Pattern'!D16+($A$4-62))*47.9983)/24.46,0)</f>
        <v>124</v>
      </c>
      <c r="E24" s="5">
        <f>ROUND((('Ozone Pattern'!E16+($A$4-62))*47.9983)/24.46,0)</f>
        <v>102</v>
      </c>
    </row>
    <row r="25" spans="1:19" x14ac:dyDescent="0.3">
      <c r="A25" s="2">
        <v>14</v>
      </c>
      <c r="B25" s="5">
        <f>ROUND((('Ozone Pattern'!B17+($A$4-62))*47.9983)/24.46,0)</f>
        <v>81</v>
      </c>
      <c r="C25" s="5">
        <f>ROUND((('Ozone Pattern'!C17+($A$4-62))*47.9983)/24.46,0)</f>
        <v>117</v>
      </c>
      <c r="D25" s="5">
        <f>ROUND((('Ozone Pattern'!D17+($A$4-62))*47.9983)/24.46,0)</f>
        <v>126</v>
      </c>
      <c r="E25" s="5">
        <f>ROUND((('Ozone Pattern'!E17+($A$4-62))*47.9983)/24.46,0)</f>
        <v>104</v>
      </c>
    </row>
    <row r="26" spans="1:19" x14ac:dyDescent="0.3">
      <c r="A26" s="2">
        <v>15</v>
      </c>
      <c r="B26" s="5">
        <f>ROUND((('Ozone Pattern'!B18+($A$4-62))*47.9983)/24.46,0)</f>
        <v>82</v>
      </c>
      <c r="C26" s="5">
        <f>ROUND((('Ozone Pattern'!C18+($A$4-62))*47.9983)/24.46,0)</f>
        <v>119</v>
      </c>
      <c r="D26" s="5">
        <f>ROUND((('Ozone Pattern'!D18+($A$4-62))*47.9983)/24.46,0)</f>
        <v>128</v>
      </c>
      <c r="E26" s="5">
        <f>ROUND((('Ozone Pattern'!E18+($A$4-62))*47.9983)/24.46,0)</f>
        <v>106</v>
      </c>
    </row>
    <row r="27" spans="1:19" x14ac:dyDescent="0.3">
      <c r="A27" s="2">
        <v>16</v>
      </c>
      <c r="B27" s="5">
        <f>ROUND((('Ozone Pattern'!B19+($A$4-62))*47.9983)/24.46,0)</f>
        <v>82</v>
      </c>
      <c r="C27" s="5">
        <f>ROUND((('Ozone Pattern'!C19+($A$4-62))*47.9983)/24.46,0)</f>
        <v>120</v>
      </c>
      <c r="D27" s="5">
        <f>ROUND((('Ozone Pattern'!D19+($A$4-62))*47.9983)/24.46,0)</f>
        <v>129</v>
      </c>
      <c r="E27" s="5">
        <f>ROUND((('Ozone Pattern'!E19+($A$4-62))*47.9983)/24.46,0)</f>
        <v>107</v>
      </c>
    </row>
    <row r="28" spans="1:19" x14ac:dyDescent="0.3">
      <c r="A28" s="2">
        <v>17</v>
      </c>
      <c r="B28" s="5">
        <f>ROUND((('Ozone Pattern'!B20+($A$4-62))*47.9983)/24.46,0)</f>
        <v>80</v>
      </c>
      <c r="C28" s="5">
        <f>ROUND((('Ozone Pattern'!C20+($A$4-62))*47.9983)/24.46,0)</f>
        <v>120</v>
      </c>
      <c r="D28" s="5">
        <f>ROUND((('Ozone Pattern'!D20+($A$4-62))*47.9983)/24.46,0)</f>
        <v>128</v>
      </c>
      <c r="E28" s="5">
        <f>ROUND((('Ozone Pattern'!E20+($A$4-62))*47.9983)/24.46,0)</f>
        <v>105</v>
      </c>
    </row>
    <row r="29" spans="1:19" x14ac:dyDescent="0.3">
      <c r="A29" s="2">
        <v>18</v>
      </c>
      <c r="B29" s="5">
        <f>ROUND((('Ozone Pattern'!B21+($A$4-62))*47.9983)/24.46,0)</f>
        <v>76</v>
      </c>
      <c r="C29" s="5">
        <f>ROUND((('Ozone Pattern'!C21+($A$4-62))*47.9983)/24.46,0)</f>
        <v>119</v>
      </c>
      <c r="D29" s="5">
        <f>ROUND((('Ozone Pattern'!D21+($A$4-62))*47.9983)/24.46,0)</f>
        <v>127</v>
      </c>
      <c r="E29" s="5">
        <f>ROUND((('Ozone Pattern'!E21+($A$4-62))*47.9983)/24.46,0)</f>
        <v>100</v>
      </c>
    </row>
    <row r="30" spans="1:19" x14ac:dyDescent="0.3">
      <c r="A30" s="2">
        <v>19</v>
      </c>
      <c r="B30" s="5">
        <f>ROUND((('Ozone Pattern'!B22+($A$4-62))*47.9983)/24.46,0)</f>
        <v>71</v>
      </c>
      <c r="C30" s="5">
        <f>ROUND((('Ozone Pattern'!C22+($A$4-62))*47.9983)/24.46,0)</f>
        <v>114</v>
      </c>
      <c r="D30" s="5">
        <f>ROUND((('Ozone Pattern'!D22+($A$4-62))*47.9983)/24.46,0)</f>
        <v>122</v>
      </c>
      <c r="E30" s="5">
        <f>ROUND((('Ozone Pattern'!E22+($A$4-62))*47.9983)/24.46,0)</f>
        <v>92</v>
      </c>
    </row>
    <row r="31" spans="1:19" x14ac:dyDescent="0.3">
      <c r="A31" s="2">
        <v>20</v>
      </c>
      <c r="B31" s="5">
        <f>ROUND((('Ozone Pattern'!B23+($A$4-62))*47.9983)/24.46,0)</f>
        <v>68</v>
      </c>
      <c r="C31" s="5">
        <f>ROUND((('Ozone Pattern'!C23+($A$4-62))*47.9983)/24.46,0)</f>
        <v>105</v>
      </c>
      <c r="D31" s="5">
        <f>ROUND((('Ozone Pattern'!D23+($A$4-62))*47.9983)/24.46,0)</f>
        <v>114</v>
      </c>
      <c r="E31" s="5">
        <f>ROUND((('Ozone Pattern'!E23+($A$4-62))*47.9983)/24.46,0)</f>
        <v>87</v>
      </c>
    </row>
    <row r="32" spans="1:19" x14ac:dyDescent="0.3">
      <c r="A32" s="2">
        <v>21</v>
      </c>
      <c r="B32" s="5">
        <f>ROUND((('Ozone Pattern'!B24+($A$4-62))*47.9983)/24.46,0)</f>
        <v>67</v>
      </c>
      <c r="C32" s="5">
        <f>ROUND((('Ozone Pattern'!C24+($A$4-62))*47.9983)/24.46,0)</f>
        <v>100</v>
      </c>
      <c r="D32" s="5">
        <f>ROUND((('Ozone Pattern'!D24+($A$4-62))*47.9983)/24.46,0)</f>
        <v>106</v>
      </c>
      <c r="E32" s="5">
        <f>ROUND((('Ozone Pattern'!E24+($A$4-62))*47.9983)/24.46,0)</f>
        <v>83</v>
      </c>
    </row>
    <row r="33" spans="1:5" x14ac:dyDescent="0.3">
      <c r="A33" s="2">
        <v>22</v>
      </c>
      <c r="B33" s="5">
        <f>ROUND((('Ozone Pattern'!B25+($A$4-62))*47.9983)/24.46,0)</f>
        <v>65</v>
      </c>
      <c r="C33" s="5">
        <f>ROUND((('Ozone Pattern'!C25+($A$4-62))*47.9983)/24.46,0)</f>
        <v>96</v>
      </c>
      <c r="D33" s="5">
        <f>ROUND((('Ozone Pattern'!D25+($A$4-62))*47.9983)/24.46,0)</f>
        <v>102</v>
      </c>
      <c r="E33" s="5">
        <f>ROUND((('Ozone Pattern'!E25+($A$4-62))*47.9983)/24.46,0)</f>
        <v>81</v>
      </c>
    </row>
    <row r="34" spans="1:5" x14ac:dyDescent="0.3">
      <c r="A34" s="2">
        <v>23</v>
      </c>
      <c r="B34" s="5">
        <f>ROUND((('Ozone Pattern'!B26+($A$4-62))*47.9983)/24.46,0)</f>
        <v>64</v>
      </c>
      <c r="C34" s="5">
        <f>ROUND((('Ozone Pattern'!C26+($A$4-62))*47.9983)/24.46,0)</f>
        <v>94</v>
      </c>
      <c r="D34" s="5">
        <f>ROUND((('Ozone Pattern'!D26+($A$4-62))*47.9983)/24.46,0)</f>
        <v>99</v>
      </c>
      <c r="E34" s="5">
        <f>ROUND((('Ozone Pattern'!E26+($A$4-62))*47.9983)/24.46,0)</f>
        <v>79</v>
      </c>
    </row>
    <row r="35" spans="1:5" x14ac:dyDescent="0.3">
      <c r="A35" s="2">
        <v>24</v>
      </c>
      <c r="B35" s="5">
        <f>ROUND((('Ozone Pattern'!B27+($A$4-62))*47.9983)/24.46,0)</f>
        <v>63</v>
      </c>
      <c r="C35" s="5">
        <f>ROUND((('Ozone Pattern'!C27+($A$4-62))*47.9983)/24.46,0)</f>
        <v>91</v>
      </c>
      <c r="D35" s="5">
        <f>ROUND((('Ozone Pattern'!D27+($A$4-62))*47.9983)/24.46,0)</f>
        <v>96</v>
      </c>
      <c r="E35" s="5">
        <f>ROUND((('Ozone Pattern'!E27+($A$4-62))*47.9983)/24.46,0)</f>
        <v>76</v>
      </c>
    </row>
    <row r="40" spans="1:5" ht="14.4" customHeight="1" x14ac:dyDescent="0.3"/>
  </sheetData>
  <sheetProtection sheet="1" objects="1" scenarios="1"/>
  <conditionalFormatting sqref="A4">
    <cfRule type="cellIs" dxfId="3" priority="3" operator="lessThan">
      <formula>56</formula>
    </cfRule>
    <cfRule type="cellIs" dxfId="2" priority="4" operator="greaterThan">
      <formula>68</formula>
    </cfRule>
  </conditionalFormatting>
  <conditionalFormatting sqref="A6">
    <cfRule type="expression" dxfId="1" priority="2">
      <formula>$A$4&gt;68</formula>
    </cfRule>
    <cfRule type="expression" dxfId="0" priority="1">
      <formula>$A$4&lt;56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Ozone Pattern</vt:lpstr>
      <vt:lpstr>Ozone Background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Ashton, Brad [DNR]</dc:creator>
  <cp:lastModifiedBy>Ashton, Brad [DNR]</cp:lastModifiedBy>
  <dcterms:created xsi:type="dcterms:W3CDTF">2015-06-05T18:17:20Z</dcterms:created>
  <dcterms:modified xsi:type="dcterms:W3CDTF">2026-01-20T14:45:48Z</dcterms:modified>
</cp:coreProperties>
</file>