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M:\My Drive\Web Docs\"/>
    </mc:Choice>
  </mc:AlternateContent>
  <xr:revisionPtr revIDLastSave="0" documentId="8_{2C4D1913-E07D-48D8-B0C6-02FF4B7D3967}" xr6:coauthVersionLast="36" xr6:coauthVersionMax="36" xr10:uidLastSave="{00000000-0000-0000-0000-000000000000}"/>
  <bookViews>
    <workbookView xWindow="0" yWindow="0" windowWidth="19200" windowHeight="10860" xr2:uid="{00000000-000D-0000-FFFF-FFFF00000000}"/>
  </bookViews>
  <sheets>
    <sheet name="Calculator" sheetId="7" r:id="rId1"/>
    <sheet name="Form" sheetId="4" r:id="rId2"/>
  </sheets>
  <definedNames>
    <definedName name="_xlnm.Print_Area" localSheetId="1">Form!$A$1:$BL$103</definedName>
  </definedNames>
  <calcPr calcId="191029"/>
</workbook>
</file>

<file path=xl/calcChain.xml><?xml version="1.0" encoding="utf-8"?>
<calcChain xmlns="http://schemas.openxmlformats.org/spreadsheetml/2006/main">
  <c r="AY36" i="4" l="1"/>
  <c r="AY100" i="4"/>
  <c r="AY82" i="4"/>
  <c r="AY86" i="4" s="1"/>
  <c r="AY90" i="4" s="1"/>
  <c r="AY92" i="4" s="1"/>
  <c r="AY60" i="4"/>
  <c r="AY50" i="4"/>
  <c r="AY38" i="4"/>
  <c r="AY56" i="4" s="1"/>
  <c r="AY30" i="4"/>
  <c r="AY28" i="4"/>
  <c r="AY62" i="4" l="1"/>
  <c r="AY68" i="4" s="1"/>
  <c r="AY32" i="4"/>
  <c r="AY74" i="4" s="1"/>
  <c r="AY40" i="4"/>
  <c r="AY44" i="4" s="1"/>
  <c r="AY48" i="4" s="1"/>
  <c r="AY52" i="4" s="1"/>
  <c r="AY66" i="4" l="1"/>
  <c r="AY70" i="4" s="1"/>
  <c r="AY76" i="4" s="1"/>
  <c r="AY78" i="4" s="1"/>
  <c r="AY96" i="4" s="1"/>
  <c r="AY102" i="4" s="1"/>
  <c r="B29" i="7"/>
  <c r="B21" i="7"/>
  <c r="B22" i="7"/>
  <c r="B27" i="7" l="1"/>
  <c r="B31" i="7" s="1"/>
</calcChain>
</file>

<file path=xl/sharedStrings.xml><?xml version="1.0" encoding="utf-8"?>
<sst xmlns="http://schemas.openxmlformats.org/spreadsheetml/2006/main" count="221" uniqueCount="94">
  <si>
    <t>EXAMPLE</t>
  </si>
  <si>
    <t>Crop</t>
  </si>
  <si>
    <t>Soil OM</t>
  </si>
  <si>
    <t>corn</t>
  </si>
  <si>
    <t>Yield goal</t>
  </si>
  <si>
    <t>Last years crop</t>
  </si>
  <si>
    <t>Recommended crop N rate</t>
  </si>
  <si>
    <t>N credits</t>
  </si>
  <si>
    <t>Total solids</t>
  </si>
  <si>
    <t>Kjeldahl N</t>
  </si>
  <si>
    <t>Ammonia N</t>
  </si>
  <si>
    <t>Organic N Availability</t>
  </si>
  <si>
    <t>lbs/acre</t>
  </si>
  <si>
    <t>%</t>
  </si>
  <si>
    <t>Application method:</t>
  </si>
  <si>
    <t>YOUR FACILITY</t>
  </si>
  <si>
    <t>150 bu/ac</t>
  </si>
  <si>
    <t>soybeans</t>
  </si>
  <si>
    <t>surface apply</t>
  </si>
  <si>
    <t>1.</t>
  </si>
  <si>
    <t>Crop N requirement</t>
  </si>
  <si>
    <t>-</t>
  </si>
  <si>
    <t>=</t>
  </si>
  <si>
    <t>2.</t>
  </si>
  <si>
    <t>x</t>
  </si>
  <si>
    <t>x 2000</t>
  </si>
  <si>
    <t>lbs/ton</t>
  </si>
  <si>
    <t>gallons/acre</t>
  </si>
  <si>
    <t>dry tons/acre</t>
  </si>
  <si>
    <t>3.</t>
  </si>
  <si>
    <t>4.</t>
  </si>
  <si>
    <t>5.</t>
  </si>
  <si>
    <t>6.</t>
  </si>
  <si>
    <t>7.</t>
  </si>
  <si>
    <t>8.</t>
  </si>
  <si>
    <t>+</t>
  </si>
  <si>
    <t>¸</t>
  </si>
  <si>
    <t>Sodium</t>
  </si>
  <si>
    <t>lbs/dry ton</t>
  </si>
  <si>
    <t>Allowable application rate</t>
  </si>
  <si>
    <t>x 240</t>
  </si>
  <si>
    <t>additional N required ......................................................................................</t>
  </si>
  <si>
    <t>2000 lbs per ton .............................................................................................</t>
  </si>
  <si>
    <r>
      <t xml:space="preserve">% N availability </t>
    </r>
    <r>
      <rPr>
        <sz val="10"/>
        <rFont val="Symbol"/>
        <family val="1"/>
        <charset val="2"/>
      </rPr>
      <t>¸</t>
    </r>
    <r>
      <rPr>
        <sz val="8"/>
        <rFont val="Arial"/>
        <family val="2"/>
      </rPr>
      <t xml:space="preserve"> 100 .....................................................................................</t>
    </r>
  </si>
  <si>
    <t>2000 lbs per ton ............................................................................................</t>
  </si>
  <si>
    <t xml:space="preserve">0.75 (sfc. appl'n) or 1.0 (immed. incorporation or injection) .......................... </t>
  </si>
  <si>
    <t>lbs N per acre needed for crop .....................................................................</t>
  </si>
  <si>
    <t>sodium limit .....................................................................................................</t>
  </si>
  <si>
    <t>240 (conversion factor) .....................................................................................</t>
  </si>
  <si>
    <t>Most limiting allowed rate based on nitrogen or sodium .....................................</t>
  </si>
  <si>
    <t>Kjeldahl nitrogen</t>
  </si>
  <si>
    <t>Ammonia nitrogen</t>
  </si>
  <si>
    <t>Maximum Allowed Nitrogen Application (MANA) rate</t>
  </si>
  <si>
    <t>Organic N availability factor (use 100% unless otherwise determined by approved study)</t>
  </si>
  <si>
    <t>Ammonia N availability factor (use 75% for surface appl'n or 100% for immed. incorp. or injection)</t>
  </si>
  <si>
    <t>Maximum application rate based on sodium addition</t>
  </si>
  <si>
    <t>Maximum application rate based on nitrogen addition</t>
  </si>
  <si>
    <t>lb N/dry ton</t>
  </si>
  <si>
    <t>Available N per dry ton</t>
  </si>
  <si>
    <t>Crop N Need</t>
  </si>
  <si>
    <t>lb/acre</t>
  </si>
  <si>
    <t>protection</t>
  </si>
  <si>
    <t>Wastewater Land  Application Rate Calculator</t>
  </si>
  <si>
    <t>Insert the data into the  boxes below:</t>
  </si>
  <si>
    <t>Allowed application rate</t>
  </si>
  <si>
    <t>Nitrogen credits (from fertilizer, manure, other sources)</t>
  </si>
  <si>
    <t>The information in the yellow boxes below has been calcuated for your application:</t>
  </si>
  <si>
    <t>bu/acre</t>
  </si>
  <si>
    <t>amount of N recommended or allowed by DNR ........................................</t>
  </si>
  <si>
    <t>Wastewater organic N</t>
  </si>
  <si>
    <t>% organic N in wastewater (decimal fraction) ................................................</t>
  </si>
  <si>
    <t>lbs organic N per dry ton of wastewater .........................................................</t>
  </si>
  <si>
    <t>Available organic N per ton of wastewater</t>
  </si>
  <si>
    <t>lbs organic N per dry ton of wastewater ........................................................</t>
  </si>
  <si>
    <t>lbs organic N available per dry ton of wastewater .........................................</t>
  </si>
  <si>
    <t>Available ammonia N per ton of wastewater</t>
  </si>
  <si>
    <t>lbs ammonia N available per dry ton of wastewater .....................................</t>
  </si>
  <si>
    <t>Total available N per ton of wastewater</t>
  </si>
  <si>
    <t>lbs total available N per dry ton of wastewater ..............................................</t>
  </si>
  <si>
    <t>Allowable wastewater rate based on nitrogen</t>
  </si>
  <si>
    <t>dry tons of wastewatered allowed per acre based on N ...................................................</t>
  </si>
  <si>
    <t>Allowable wastewater rate based on sodium</t>
  </si>
  <si>
    <t>lbs sodium per dry ton of wastewater ............................................................</t>
  </si>
  <si>
    <t>dry tons of wastewatered allowed per acre based on sodium .................................</t>
  </si>
  <si>
    <t>gallons of wastewater allowed per acre ..............................................................</t>
  </si>
  <si>
    <t>Wastewater analysis:</t>
  </si>
  <si>
    <r>
      <t xml:space="preserve">% sodium in wastewater </t>
    </r>
    <r>
      <rPr>
        <sz val="8"/>
        <rFont val="Calibri"/>
        <family val="2"/>
      </rPr>
      <t>÷</t>
    </r>
    <r>
      <rPr>
        <sz val="8"/>
        <rFont val="Arial"/>
        <family val="2"/>
      </rPr>
      <t xml:space="preserve"> 100 ...............................................................</t>
    </r>
  </si>
  <si>
    <r>
      <t xml:space="preserve">% total solids in wastewater </t>
    </r>
    <r>
      <rPr>
        <sz val="8"/>
        <rFont val="Calibri"/>
        <family val="2"/>
      </rPr>
      <t>÷</t>
    </r>
    <r>
      <rPr>
        <sz val="8"/>
        <rFont val="Arial"/>
        <family val="2"/>
      </rPr>
      <t xml:space="preserve"> 100 .....................................................................</t>
    </r>
  </si>
  <si>
    <r>
      <t xml:space="preserve">% ammonia in wastewater </t>
    </r>
    <r>
      <rPr>
        <sz val="8"/>
        <rFont val="Calibri"/>
        <family val="2"/>
      </rPr>
      <t>÷</t>
    </r>
    <r>
      <rPr>
        <sz val="8"/>
        <rFont val="Arial"/>
        <family val="2"/>
      </rPr>
      <t xml:space="preserve"> 100 ....................................................................</t>
    </r>
  </si>
  <si>
    <r>
      <t xml:space="preserve">% kjeldahl in wastewater </t>
    </r>
    <r>
      <rPr>
        <sz val="8"/>
        <rFont val="Calibri"/>
        <family val="2"/>
      </rPr>
      <t>÷</t>
    </r>
    <r>
      <rPr>
        <sz val="8"/>
        <rFont val="Arial"/>
        <family val="2"/>
      </rPr>
      <t xml:space="preserve"> 100 ......................................................................</t>
    </r>
  </si>
  <si>
    <r>
      <t xml:space="preserve">% ammonia in wastewater </t>
    </r>
    <r>
      <rPr>
        <sz val="8"/>
        <rFont val="Calibri"/>
        <family val="2"/>
      </rPr>
      <t>÷</t>
    </r>
    <r>
      <rPr>
        <sz val="8"/>
        <rFont val="Arial"/>
        <family val="2"/>
      </rPr>
      <t xml:space="preserve"> 100 .....................................................................</t>
    </r>
  </si>
  <si>
    <t>N credits (manure, starter fertilizer, other source) ...............................................</t>
  </si>
  <si>
    <t>*Enter values in colored cells.</t>
  </si>
  <si>
    <t>Wastewater Land Application Rate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</si>
</sst>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Symbol"/>
      <family val="1"/>
      <charset val="2"/>
    </font>
    <font>
      <sz val="10"/>
      <name val="Symbol"/>
      <family val="1"/>
      <charset val="2"/>
    </font>
    <font>
      <sz val="10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8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5" fillId="0" borderId="0" xfId="0" applyFont="1"/>
    <xf numFmtId="0" fontId="6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Fill="1" applyBorder="1" applyAlignment="1"/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Fill="1" applyBorder="1"/>
    <xf numFmtId="0" fontId="4" fillId="0" borderId="0" xfId="0" applyFont="1" applyBorder="1" applyAlignme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7" xfId="0" applyFont="1" applyBorder="1" applyAlignment="1"/>
    <xf numFmtId="0" fontId="4" fillId="0" borderId="0" xfId="0" applyFont="1" applyFill="1" applyBorder="1" applyAlignment="1">
      <alignment horizontal="center"/>
    </xf>
    <xf numFmtId="0" fontId="5" fillId="0" borderId="0" xfId="0" applyFont="1" applyBorder="1"/>
    <xf numFmtId="49" fontId="7" fillId="0" borderId="1" xfId="0" applyNumberFormat="1" applyFont="1" applyBorder="1" applyAlignment="1"/>
    <xf numFmtId="0" fontId="7" fillId="0" borderId="2" xfId="0" applyFont="1" applyBorder="1" applyAlignment="1"/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2" xfId="0" applyFont="1" applyBorder="1"/>
    <xf numFmtId="0" fontId="8" fillId="0" borderId="2" xfId="0" applyFont="1" applyBorder="1" applyAlignment="1"/>
    <xf numFmtId="0" fontId="4" fillId="0" borderId="3" xfId="0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49" fontId="7" fillId="0" borderId="5" xfId="0" applyNumberFormat="1" applyFont="1" applyBorder="1"/>
    <xf numFmtId="0" fontId="4" fillId="0" borderId="0" xfId="0" applyFont="1" applyBorder="1" applyAlignment="1">
      <alignment horizontal="center"/>
    </xf>
    <xf numFmtId="49" fontId="7" fillId="0" borderId="5" xfId="0" applyNumberFormat="1" applyFont="1" applyBorder="1" applyAlignment="1"/>
    <xf numFmtId="0" fontId="7" fillId="0" borderId="0" xfId="0" applyFont="1" applyBorder="1" applyAlignment="1"/>
    <xf numFmtId="0" fontId="8" fillId="0" borderId="0" xfId="0" applyFont="1" applyBorder="1" applyAlignment="1"/>
    <xf numFmtId="0" fontId="0" fillId="0" borderId="5" xfId="0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0" borderId="0" xfId="0" applyFont="1" applyBorder="1" applyAlignment="1">
      <alignment horizontal="center"/>
    </xf>
    <xf numFmtId="0" fontId="3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16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8" fillId="0" borderId="0" xfId="0" applyFont="1" applyFill="1" applyBorder="1" applyAlignment="1"/>
    <xf numFmtId="0" fontId="0" fillId="0" borderId="0" xfId="0" applyFill="1" applyBorder="1"/>
    <xf numFmtId="0" fontId="1" fillId="3" borderId="0" xfId="0" applyFont="1" applyFill="1" applyBorder="1"/>
    <xf numFmtId="0" fontId="3" fillId="3" borderId="0" xfId="0" applyFont="1" applyFill="1" applyBorder="1"/>
    <xf numFmtId="0" fontId="16" fillId="4" borderId="0" xfId="0" applyFont="1" applyFill="1"/>
    <xf numFmtId="0" fontId="12" fillId="4" borderId="0" xfId="0" applyFont="1" applyFill="1"/>
    <xf numFmtId="0" fontId="1" fillId="4" borderId="0" xfId="0" applyFont="1" applyFill="1"/>
    <xf numFmtId="0" fontId="13" fillId="4" borderId="0" xfId="0" applyFont="1" applyFill="1"/>
    <xf numFmtId="0" fontId="1" fillId="4" borderId="9" xfId="0" applyFont="1" applyFill="1" applyBorder="1" applyProtection="1">
      <protection locked="0"/>
    </xf>
    <xf numFmtId="0" fontId="3" fillId="4" borderId="0" xfId="0" applyFont="1" applyFill="1"/>
    <xf numFmtId="0" fontId="14" fillId="4" borderId="0" xfId="0" applyFont="1" applyFill="1"/>
    <xf numFmtId="0" fontId="0" fillId="4" borderId="0" xfId="0" applyFill="1"/>
    <xf numFmtId="0" fontId="17" fillId="3" borderId="13" xfId="0" applyFont="1" applyFill="1" applyBorder="1"/>
    <xf numFmtId="0" fontId="17" fillId="3" borderId="14" xfId="0" applyFont="1" applyFill="1" applyBorder="1"/>
    <xf numFmtId="0" fontId="16" fillId="3" borderId="14" xfId="0" applyFont="1" applyFill="1" applyBorder="1"/>
    <xf numFmtId="0" fontId="16" fillId="3" borderId="15" xfId="0" applyFont="1" applyFill="1" applyBorder="1"/>
    <xf numFmtId="0" fontId="3" fillId="3" borderId="16" xfId="0" applyFont="1" applyFill="1" applyBorder="1"/>
    <xf numFmtId="0" fontId="1" fillId="3" borderId="17" xfId="0" applyFont="1" applyFill="1" applyBorder="1"/>
    <xf numFmtId="0" fontId="18" fillId="3" borderId="0" xfId="0" applyFont="1" applyFill="1" applyBorder="1"/>
    <xf numFmtId="0" fontId="1" fillId="3" borderId="16" xfId="0" applyFont="1" applyFill="1" applyBorder="1"/>
    <xf numFmtId="0" fontId="0" fillId="3" borderId="16" xfId="0" applyFill="1" applyBorder="1"/>
    <xf numFmtId="0" fontId="0" fillId="3" borderId="0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3" fontId="1" fillId="5" borderId="9" xfId="0" applyNumberFormat="1" applyFont="1" applyFill="1" applyBorder="1" applyProtection="1">
      <protection hidden="1"/>
    </xf>
    <xf numFmtId="0" fontId="1" fillId="3" borderId="0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3" fontId="4" fillId="0" borderId="12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5" fontId="4" fillId="0" borderId="10" xfId="0" applyNumberFormat="1" applyFont="1" applyFill="1" applyBorder="1" applyAlignment="1">
      <alignment horizontal="center"/>
    </xf>
    <xf numFmtId="165" fontId="4" fillId="0" borderId="11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9" fontId="4" fillId="0" borderId="0" xfId="0" applyNumberFormat="1" applyFont="1" applyFill="1" applyBorder="1" applyAlignment="1">
      <alignment horizontal="center"/>
    </xf>
    <xf numFmtId="9" fontId="4" fillId="2" borderId="10" xfId="0" applyNumberFormat="1" applyFont="1" applyFill="1" applyBorder="1" applyAlignment="1">
      <alignment horizontal="center"/>
    </xf>
    <xf numFmtId="9" fontId="4" fillId="2" borderId="11" xfId="0" applyNumberFormat="1" applyFont="1" applyFill="1" applyBorder="1" applyAlignment="1">
      <alignment horizontal="center"/>
    </xf>
    <xf numFmtId="9" fontId="4" fillId="2" borderId="12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371475</xdr:colOff>
      <xdr:row>31</xdr:row>
      <xdr:rowOff>104775</xdr:rowOff>
    </xdr:from>
    <xdr:to>
      <xdr:col>12</xdr:col>
      <xdr:colOff>798194</xdr:colOff>
      <xdr:row>36</xdr:row>
      <xdr:rowOff>26670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3552825"/>
          <a:ext cx="2255519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isp">
  <a:themeElements>
    <a:clrScheme name="Wisp">
      <a:dk1>
        <a:sysClr val="windowText" lastClr="000000"/>
      </a:dk1>
      <a:lt1>
        <a:sysClr val="window" lastClr="FFFFFF"/>
      </a:lt1>
      <a:dk2>
        <a:srgbClr val="766F54"/>
      </a:dk2>
      <a:lt2>
        <a:srgbClr val="E3EACF"/>
      </a:lt2>
      <a:accent1>
        <a:srgbClr val="A53010"/>
      </a:accent1>
      <a:accent2>
        <a:srgbClr val="DE7E18"/>
      </a:accent2>
      <a:accent3>
        <a:srgbClr val="9F8351"/>
      </a:accent3>
      <a:accent4>
        <a:srgbClr val="728653"/>
      </a:accent4>
      <a:accent5>
        <a:srgbClr val="92AA4C"/>
      </a:accent5>
      <a:accent6>
        <a:srgbClr val="6AAC91"/>
      </a:accent6>
      <a:hlink>
        <a:srgbClr val="FB4A18"/>
      </a:hlink>
      <a:folHlink>
        <a:srgbClr val="FB9318"/>
      </a:folHlink>
    </a:clrScheme>
    <a:fontScheme name="Wisp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isp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7"/>
  <sheetViews>
    <sheetView showGridLines="0" tabSelected="1" zoomScaleNormal="100" workbookViewId="0">
      <selection activeCell="Q17" sqref="Q17"/>
    </sheetView>
  </sheetViews>
  <sheetFormatPr defaultColWidth="9.140625" defaultRowHeight="12.75" x14ac:dyDescent="0.2"/>
  <cols>
    <col min="1" max="1" width="1.28515625" style="59" customWidth="1"/>
    <col min="2" max="2" width="9.140625" style="59"/>
    <col min="3" max="3" width="11.42578125" style="59" customWidth="1"/>
    <col min="4" max="4" width="1.5703125" style="59" customWidth="1"/>
    <col min="5" max="5" width="9.140625" style="59"/>
    <col min="6" max="6" width="10.28515625" style="59" customWidth="1"/>
    <col min="7" max="12" width="9.140625" style="59"/>
    <col min="13" max="13" width="13.85546875" style="59" customWidth="1"/>
    <col min="14" max="16384" width="9.140625" style="59"/>
  </cols>
  <sheetData>
    <row r="1" spans="1:17" s="53" customFormat="1" ht="18" x14ac:dyDescent="0.25">
      <c r="A1" s="60"/>
      <c r="B1" s="61" t="s">
        <v>62</v>
      </c>
      <c r="C1" s="61"/>
      <c r="D1" s="61"/>
      <c r="E1" s="61"/>
      <c r="F1" s="61"/>
      <c r="G1" s="61"/>
      <c r="H1" s="61"/>
      <c r="I1" s="61"/>
      <c r="J1" s="62"/>
      <c r="K1" s="62"/>
      <c r="L1" s="62"/>
      <c r="M1" s="63"/>
      <c r="N1" s="52"/>
      <c r="O1" s="52"/>
      <c r="P1" s="52"/>
      <c r="Q1" s="52"/>
    </row>
    <row r="2" spans="1:17" s="55" customFormat="1" x14ac:dyDescent="0.2">
      <c r="A2" s="64"/>
      <c r="B2" s="51"/>
      <c r="C2" s="51"/>
      <c r="D2" s="51"/>
      <c r="E2" s="51"/>
      <c r="F2" s="51"/>
      <c r="G2" s="51"/>
      <c r="H2" s="51"/>
      <c r="I2" s="51"/>
      <c r="J2" s="50"/>
      <c r="K2" s="50"/>
      <c r="L2" s="50"/>
      <c r="M2" s="65"/>
      <c r="N2" s="54"/>
      <c r="O2" s="54"/>
      <c r="P2" s="54"/>
      <c r="Q2" s="54"/>
    </row>
    <row r="3" spans="1:17" s="55" customFormat="1" x14ac:dyDescent="0.2">
      <c r="A3" s="64"/>
      <c r="B3" s="51" t="s">
        <v>63</v>
      </c>
      <c r="C3" s="51"/>
      <c r="D3" s="51"/>
      <c r="E3" s="51"/>
      <c r="F3" s="51"/>
      <c r="G3" s="50"/>
      <c r="H3" s="50"/>
      <c r="I3" s="50"/>
      <c r="J3" s="50"/>
      <c r="K3" s="50"/>
      <c r="L3" s="50"/>
      <c r="M3" s="65"/>
      <c r="N3" s="54"/>
      <c r="O3" s="54"/>
      <c r="P3" s="54"/>
      <c r="Q3" s="54"/>
    </row>
    <row r="4" spans="1:17" s="55" customFormat="1" ht="4.5" customHeight="1" x14ac:dyDescent="0.2">
      <c r="A4" s="64"/>
      <c r="B4" s="51"/>
      <c r="C4" s="51"/>
      <c r="D4" s="51"/>
      <c r="E4" s="66"/>
      <c r="F4" s="51"/>
      <c r="G4" s="50"/>
      <c r="H4" s="50"/>
      <c r="I4" s="50"/>
      <c r="J4" s="50"/>
      <c r="K4" s="50"/>
      <c r="L4" s="50"/>
      <c r="M4" s="65"/>
      <c r="N4" s="54"/>
      <c r="O4" s="54"/>
      <c r="P4" s="54"/>
      <c r="Q4" s="54"/>
    </row>
    <row r="5" spans="1:17" s="55" customFormat="1" x14ac:dyDescent="0.2">
      <c r="A5" s="67"/>
      <c r="B5" s="56"/>
      <c r="C5" s="50" t="s">
        <v>13</v>
      </c>
      <c r="D5" s="50"/>
      <c r="E5" s="75" t="s">
        <v>8</v>
      </c>
      <c r="F5" s="75"/>
      <c r="G5" s="75"/>
      <c r="H5" s="75"/>
      <c r="I5" s="75"/>
      <c r="J5" s="75"/>
      <c r="K5" s="75"/>
      <c r="L5" s="75"/>
      <c r="M5" s="76"/>
      <c r="N5" s="54"/>
      <c r="O5" s="54"/>
      <c r="P5" s="54"/>
      <c r="Q5" s="54"/>
    </row>
    <row r="6" spans="1:17" s="55" customFormat="1" ht="4.5" customHeight="1" x14ac:dyDescent="0.2">
      <c r="A6" s="67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65"/>
      <c r="N6" s="54"/>
      <c r="O6" s="54"/>
      <c r="P6" s="54"/>
      <c r="Q6" s="54"/>
    </row>
    <row r="7" spans="1:17" s="55" customFormat="1" x14ac:dyDescent="0.2">
      <c r="A7" s="67"/>
      <c r="B7" s="56"/>
      <c r="C7" s="50" t="s">
        <v>13</v>
      </c>
      <c r="D7" s="50"/>
      <c r="E7" s="50" t="s">
        <v>50</v>
      </c>
      <c r="F7" s="50"/>
      <c r="G7" s="50"/>
      <c r="H7" s="50"/>
      <c r="I7" s="50"/>
      <c r="J7" s="50"/>
      <c r="K7" s="50"/>
      <c r="L7" s="50"/>
      <c r="M7" s="65"/>
      <c r="N7" s="54"/>
      <c r="O7" s="54"/>
      <c r="P7" s="54"/>
      <c r="Q7" s="54"/>
    </row>
    <row r="8" spans="1:17" s="55" customFormat="1" ht="4.5" customHeight="1" x14ac:dyDescent="0.2">
      <c r="A8" s="67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65"/>
      <c r="N8" s="54"/>
      <c r="O8" s="54"/>
      <c r="P8" s="54"/>
      <c r="Q8" s="54"/>
    </row>
    <row r="9" spans="1:17" s="55" customFormat="1" x14ac:dyDescent="0.2">
      <c r="A9" s="67"/>
      <c r="B9" s="56"/>
      <c r="C9" s="50" t="s">
        <v>13</v>
      </c>
      <c r="D9" s="50"/>
      <c r="E9" s="50" t="s">
        <v>51</v>
      </c>
      <c r="F9" s="50"/>
      <c r="G9" s="50"/>
      <c r="H9" s="50"/>
      <c r="I9" s="50"/>
      <c r="J9" s="50"/>
      <c r="K9" s="50"/>
      <c r="L9" s="50"/>
      <c r="M9" s="65"/>
      <c r="N9" s="54"/>
      <c r="O9" s="54"/>
      <c r="P9" s="54"/>
      <c r="Q9" s="54"/>
    </row>
    <row r="10" spans="1:17" s="55" customFormat="1" ht="4.5" customHeight="1" x14ac:dyDescent="0.2">
      <c r="A10" s="67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65"/>
      <c r="N10" s="54"/>
      <c r="O10" s="54"/>
      <c r="P10" s="54"/>
      <c r="Q10" s="54"/>
    </row>
    <row r="11" spans="1:17" s="55" customFormat="1" x14ac:dyDescent="0.2">
      <c r="A11" s="67"/>
      <c r="B11" s="56"/>
      <c r="C11" s="50" t="s">
        <v>13</v>
      </c>
      <c r="D11" s="50"/>
      <c r="E11" s="50" t="s">
        <v>37</v>
      </c>
      <c r="F11" s="50"/>
      <c r="G11" s="50"/>
      <c r="H11" s="50"/>
      <c r="I11" s="50"/>
      <c r="J11" s="50"/>
      <c r="K11" s="50"/>
      <c r="L11" s="50"/>
      <c r="M11" s="65"/>
      <c r="N11" s="54"/>
      <c r="O11" s="54"/>
      <c r="P11" s="54"/>
      <c r="Q11" s="54"/>
    </row>
    <row r="12" spans="1:17" s="55" customFormat="1" ht="4.5" customHeight="1" x14ac:dyDescent="0.2">
      <c r="A12" s="67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65"/>
      <c r="N12" s="54"/>
      <c r="O12" s="54"/>
      <c r="P12" s="54"/>
      <c r="Q12" s="54"/>
    </row>
    <row r="13" spans="1:17" s="55" customFormat="1" x14ac:dyDescent="0.2">
      <c r="A13" s="67"/>
      <c r="B13" s="56"/>
      <c r="C13" s="50" t="s">
        <v>13</v>
      </c>
      <c r="D13" s="50"/>
      <c r="E13" s="50" t="s">
        <v>53</v>
      </c>
      <c r="F13" s="50"/>
      <c r="G13" s="50"/>
      <c r="H13" s="50"/>
      <c r="I13" s="50"/>
      <c r="J13" s="50"/>
      <c r="K13" s="50"/>
      <c r="L13" s="50"/>
      <c r="M13" s="65"/>
      <c r="N13" s="54"/>
      <c r="O13" s="54"/>
      <c r="P13" s="54"/>
      <c r="Q13" s="54"/>
    </row>
    <row r="14" spans="1:17" s="55" customFormat="1" ht="4.5" customHeight="1" x14ac:dyDescent="0.2">
      <c r="A14" s="67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65"/>
      <c r="N14" s="54"/>
      <c r="O14" s="54"/>
      <c r="P14" s="54"/>
      <c r="Q14" s="54"/>
    </row>
    <row r="15" spans="1:17" s="55" customFormat="1" x14ac:dyDescent="0.2">
      <c r="A15" s="67"/>
      <c r="B15" s="56"/>
      <c r="C15" s="50" t="s">
        <v>13</v>
      </c>
      <c r="D15" s="50"/>
      <c r="E15" s="75" t="s">
        <v>54</v>
      </c>
      <c r="F15" s="75"/>
      <c r="G15" s="75"/>
      <c r="H15" s="75"/>
      <c r="I15" s="75"/>
      <c r="J15" s="75"/>
      <c r="K15" s="75"/>
      <c r="L15" s="75"/>
      <c r="M15" s="76"/>
      <c r="N15" s="54"/>
      <c r="O15" s="54"/>
      <c r="P15" s="54"/>
      <c r="Q15" s="54"/>
    </row>
    <row r="16" spans="1:17" s="55" customFormat="1" ht="4.5" customHeight="1" x14ac:dyDescent="0.2">
      <c r="A16" s="67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65"/>
      <c r="N16" s="54"/>
      <c r="O16" s="54"/>
      <c r="P16" s="54"/>
      <c r="Q16" s="54"/>
    </row>
    <row r="17" spans="1:17" s="55" customFormat="1" x14ac:dyDescent="0.2">
      <c r="A17" s="67"/>
      <c r="B17" s="56"/>
      <c r="C17" s="50" t="s">
        <v>12</v>
      </c>
      <c r="D17" s="50"/>
      <c r="E17" s="50" t="s">
        <v>52</v>
      </c>
      <c r="F17" s="50"/>
      <c r="G17" s="50"/>
      <c r="H17" s="50"/>
      <c r="I17" s="50"/>
      <c r="J17" s="50"/>
      <c r="K17" s="50"/>
      <c r="L17" s="50"/>
      <c r="M17" s="65"/>
      <c r="N17" s="54"/>
      <c r="O17" s="54"/>
      <c r="P17" s="54"/>
      <c r="Q17" s="54"/>
    </row>
    <row r="18" spans="1:17" s="55" customFormat="1" ht="4.5" customHeight="1" x14ac:dyDescent="0.2">
      <c r="A18" s="67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65"/>
      <c r="N18" s="54"/>
      <c r="O18" s="54"/>
      <c r="P18" s="54"/>
      <c r="Q18" s="54"/>
    </row>
    <row r="19" spans="1:17" s="55" customFormat="1" x14ac:dyDescent="0.2">
      <c r="A19" s="67"/>
      <c r="B19" s="56"/>
      <c r="C19" s="50" t="s">
        <v>12</v>
      </c>
      <c r="D19" s="50"/>
      <c r="E19" s="50" t="s">
        <v>65</v>
      </c>
      <c r="F19" s="50"/>
      <c r="G19" s="50"/>
      <c r="H19" s="50"/>
      <c r="I19" s="50"/>
      <c r="J19" s="50"/>
      <c r="K19" s="50"/>
      <c r="L19" s="50"/>
      <c r="M19" s="65"/>
      <c r="N19" s="54"/>
      <c r="O19" s="54"/>
      <c r="P19" s="54"/>
      <c r="Q19" s="54"/>
    </row>
    <row r="20" spans="1:17" s="55" customFormat="1" x14ac:dyDescent="0.2">
      <c r="A20" s="67"/>
      <c r="B20" s="50"/>
      <c r="C20" s="50" t="s">
        <v>61</v>
      </c>
      <c r="D20" s="50"/>
      <c r="E20" s="50"/>
      <c r="F20" s="50"/>
      <c r="G20" s="50"/>
      <c r="H20" s="50"/>
      <c r="I20" s="50"/>
      <c r="J20" s="50"/>
      <c r="K20" s="50"/>
      <c r="L20" s="50"/>
      <c r="M20" s="65"/>
      <c r="N20" s="54"/>
      <c r="O20" s="54"/>
      <c r="P20" s="54"/>
      <c r="Q20" s="54"/>
    </row>
    <row r="21" spans="1:17" s="55" customFormat="1" hidden="1" x14ac:dyDescent="0.2">
      <c r="A21" s="67"/>
      <c r="B21" s="50">
        <f xml:space="preserve"> (((B7/100)-(B9/100))*(B13/100)*2000) + (B9/100)*(B15/100)*2000</f>
        <v>0</v>
      </c>
      <c r="C21" s="50" t="s">
        <v>57</v>
      </c>
      <c r="D21" s="50"/>
      <c r="E21" s="50" t="s">
        <v>58</v>
      </c>
      <c r="F21" s="50"/>
      <c r="G21" s="50"/>
      <c r="H21" s="50"/>
      <c r="I21" s="50"/>
      <c r="J21" s="50"/>
      <c r="K21" s="50"/>
      <c r="L21" s="50"/>
      <c r="M21" s="65"/>
      <c r="N21" s="54"/>
      <c r="O21" s="54"/>
      <c r="P21" s="54"/>
      <c r="Q21" s="54"/>
    </row>
    <row r="22" spans="1:17" s="55" customFormat="1" hidden="1" x14ac:dyDescent="0.2">
      <c r="A22" s="67"/>
      <c r="B22" s="50">
        <f>B17-B19</f>
        <v>0</v>
      </c>
      <c r="C22" s="50" t="s">
        <v>60</v>
      </c>
      <c r="D22" s="50"/>
      <c r="E22" s="50" t="s">
        <v>59</v>
      </c>
      <c r="F22" s="50"/>
      <c r="G22" s="50"/>
      <c r="H22" s="50"/>
      <c r="I22" s="50"/>
      <c r="J22" s="50"/>
      <c r="K22" s="50"/>
      <c r="L22" s="50"/>
      <c r="M22" s="65"/>
      <c r="N22" s="54"/>
      <c r="O22" s="54"/>
      <c r="P22" s="54"/>
      <c r="Q22" s="54"/>
    </row>
    <row r="23" spans="1:17" s="55" customFormat="1" hidden="1" x14ac:dyDescent="0.2">
      <c r="A23" s="67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65"/>
      <c r="N23" s="54"/>
      <c r="O23" s="54"/>
      <c r="P23" s="54"/>
      <c r="Q23" s="54"/>
    </row>
    <row r="24" spans="1:17" s="55" customFormat="1" x14ac:dyDescent="0.2">
      <c r="A24" s="67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65"/>
      <c r="N24" s="54"/>
      <c r="O24" s="54"/>
      <c r="P24" s="54"/>
      <c r="Q24" s="54"/>
    </row>
    <row r="25" spans="1:17" s="58" customFormat="1" x14ac:dyDescent="0.2">
      <c r="A25" s="64"/>
      <c r="B25" s="51" t="s">
        <v>66</v>
      </c>
      <c r="C25" s="51"/>
      <c r="D25" s="51"/>
      <c r="E25" s="51"/>
      <c r="F25" s="51"/>
      <c r="G25" s="51"/>
      <c r="H25" s="51"/>
      <c r="I25" s="51"/>
      <c r="J25" s="51"/>
      <c r="K25" s="50"/>
      <c r="L25" s="50"/>
      <c r="M25" s="65"/>
      <c r="N25" s="57"/>
      <c r="O25" s="57"/>
      <c r="P25" s="57"/>
      <c r="Q25" s="57"/>
    </row>
    <row r="26" spans="1:17" s="55" customFormat="1" ht="4.5" customHeight="1" x14ac:dyDescent="0.2">
      <c r="A26" s="67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65"/>
      <c r="N26" s="54"/>
      <c r="O26" s="54"/>
      <c r="P26" s="54"/>
      <c r="Q26" s="54"/>
    </row>
    <row r="27" spans="1:17" s="55" customFormat="1" x14ac:dyDescent="0.2">
      <c r="A27" s="67"/>
      <c r="B27" s="74" t="e">
        <f>((B22/B21)*240)/(B5/100)</f>
        <v>#DIV/0!</v>
      </c>
      <c r="C27" s="50" t="s">
        <v>27</v>
      </c>
      <c r="D27" s="50"/>
      <c r="E27" s="50" t="s">
        <v>56</v>
      </c>
      <c r="F27" s="50"/>
      <c r="G27" s="50"/>
      <c r="H27" s="50"/>
      <c r="I27" s="50"/>
      <c r="J27" s="50"/>
      <c r="K27" s="50"/>
      <c r="L27" s="50"/>
      <c r="M27" s="65"/>
      <c r="N27" s="54"/>
      <c r="O27" s="54"/>
      <c r="P27" s="54"/>
      <c r="Q27" s="54"/>
    </row>
    <row r="28" spans="1:17" s="55" customFormat="1" ht="4.5" customHeight="1" x14ac:dyDescent="0.2">
      <c r="A28" s="67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65"/>
      <c r="N28" s="54"/>
      <c r="O28" s="54"/>
      <c r="P28" s="54"/>
      <c r="Q28" s="54"/>
    </row>
    <row r="29" spans="1:17" s="55" customFormat="1" x14ac:dyDescent="0.2">
      <c r="A29" s="67"/>
      <c r="B29" s="74" t="e">
        <f>(((170 / ((B11/100)*2000)) *240)/(B5/100))</f>
        <v>#DIV/0!</v>
      </c>
      <c r="C29" s="50" t="s">
        <v>27</v>
      </c>
      <c r="D29" s="50"/>
      <c r="E29" s="50" t="s">
        <v>55</v>
      </c>
      <c r="F29" s="50"/>
      <c r="G29" s="50"/>
      <c r="H29" s="50"/>
      <c r="I29" s="50"/>
      <c r="J29" s="50"/>
      <c r="K29" s="50"/>
      <c r="L29" s="50"/>
      <c r="M29" s="65"/>
      <c r="N29" s="54"/>
      <c r="O29" s="54"/>
      <c r="P29" s="54"/>
      <c r="Q29" s="54"/>
    </row>
    <row r="30" spans="1:17" s="55" customFormat="1" ht="4.5" customHeight="1" x14ac:dyDescent="0.2">
      <c r="A30" s="67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65"/>
      <c r="N30" s="54"/>
      <c r="O30" s="54"/>
      <c r="P30" s="54"/>
      <c r="Q30" s="54"/>
    </row>
    <row r="31" spans="1:17" s="55" customFormat="1" x14ac:dyDescent="0.2">
      <c r="A31" s="67"/>
      <c r="B31" s="74" t="e">
        <f>IF(B27&lt;B29,B27,B29)</f>
        <v>#DIV/0!</v>
      </c>
      <c r="C31" s="50" t="s">
        <v>27</v>
      </c>
      <c r="D31" s="50"/>
      <c r="E31" s="50" t="s">
        <v>64</v>
      </c>
      <c r="F31" s="50"/>
      <c r="G31" s="50"/>
      <c r="H31" s="50"/>
      <c r="I31" s="50"/>
      <c r="J31" s="50"/>
      <c r="K31" s="50"/>
      <c r="L31" s="50"/>
      <c r="M31" s="65"/>
      <c r="N31" s="54"/>
      <c r="O31" s="54"/>
      <c r="P31" s="54"/>
      <c r="Q31" s="54"/>
    </row>
    <row r="32" spans="1:17" s="55" customFormat="1" x14ac:dyDescent="0.2">
      <c r="A32" s="67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65"/>
      <c r="N32" s="54"/>
      <c r="O32" s="54"/>
      <c r="P32" s="54"/>
      <c r="Q32" s="54"/>
    </row>
    <row r="33" spans="1:17" x14ac:dyDescent="0.2">
      <c r="A33" s="67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65"/>
      <c r="N33" s="54"/>
      <c r="O33" s="54"/>
      <c r="P33" s="54"/>
      <c r="Q33" s="54"/>
    </row>
    <row r="34" spans="1:17" x14ac:dyDescent="0.2">
      <c r="A34" s="67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65"/>
      <c r="N34" s="54"/>
      <c r="O34" s="54"/>
      <c r="P34" s="54"/>
      <c r="Q34" s="54"/>
    </row>
    <row r="35" spans="1:17" x14ac:dyDescent="0.2">
      <c r="A35" s="67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65"/>
      <c r="N35" s="54"/>
      <c r="O35" s="54"/>
      <c r="P35" s="54"/>
      <c r="Q35" s="54"/>
    </row>
    <row r="36" spans="1:17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70"/>
    </row>
    <row r="37" spans="1:17" ht="13.5" thickBot="1" x14ac:dyDescent="0.25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3"/>
    </row>
  </sheetData>
  <mergeCells count="2">
    <mergeCell ref="E15:M15"/>
    <mergeCell ref="E5:M5"/>
  </mergeCells>
  <phoneticPr fontId="4" type="noConversion"/>
  <pageMargins left="0.75" right="0.75" top="0.34375" bottom="1" header="0.5" footer="0.5"/>
  <pageSetup orientation="landscape" r:id="rId1"/>
  <headerFooter alignWithMargins="0">
    <oddFooter>&amp;CPage &amp;P&amp;RWastewater Land Application Rate Calculator
Iowa DNR
December 2017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Z103"/>
  <sheetViews>
    <sheetView showGridLines="0" showRowColHeaders="0" workbookViewId="0">
      <selection activeCell="CN11" sqref="CN11"/>
    </sheetView>
  </sheetViews>
  <sheetFormatPr defaultColWidth="1.7109375" defaultRowHeight="12.75" x14ac:dyDescent="0.2"/>
  <cols>
    <col min="1" max="1" width="1.7109375" customWidth="1"/>
    <col min="2" max="2" width="2" customWidth="1"/>
    <col min="3" max="3" width="1.140625" customWidth="1"/>
    <col min="4" max="5" width="1.7109375" customWidth="1"/>
    <col min="6" max="6" width="0.85546875" customWidth="1"/>
    <col min="7" max="19" width="1.7109375" customWidth="1"/>
    <col min="20" max="20" width="0.85546875" customWidth="1"/>
    <col min="21" max="25" width="1.7109375" customWidth="1"/>
    <col min="26" max="26" width="0.85546875" customWidth="1"/>
    <col min="27" max="27" width="2" customWidth="1"/>
    <col min="28" max="30" width="1.7109375" customWidth="1"/>
    <col min="31" max="31" width="0.7109375" customWidth="1"/>
    <col min="32" max="37" width="1.7109375" customWidth="1"/>
    <col min="38" max="38" width="0.85546875" customWidth="1"/>
    <col min="39" max="51" width="1.7109375" customWidth="1"/>
    <col min="52" max="52" width="0.85546875" customWidth="1"/>
    <col min="53" max="57" width="1.7109375" customWidth="1"/>
    <col min="58" max="58" width="0.7109375" customWidth="1"/>
    <col min="59" max="59" width="1.85546875" customWidth="1"/>
  </cols>
  <sheetData>
    <row r="1" spans="1:64" ht="15.75" x14ac:dyDescent="0.25">
      <c r="A1" s="109" t="s">
        <v>93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3" spans="1:64" s="1" customFormat="1" ht="12" x14ac:dyDescent="0.2">
      <c r="B3" s="17" t="s">
        <v>0</v>
      </c>
      <c r="C3" s="17"/>
      <c r="D3" s="17"/>
      <c r="E3" s="17"/>
      <c r="F3" s="17"/>
      <c r="G3" s="17"/>
      <c r="H3" s="2"/>
      <c r="I3" s="2"/>
      <c r="J3" s="2"/>
      <c r="AH3" s="17" t="s">
        <v>15</v>
      </c>
      <c r="AI3" s="17"/>
      <c r="AJ3" s="17"/>
      <c r="AK3" s="17"/>
      <c r="AL3" s="17"/>
      <c r="AM3" s="17"/>
      <c r="AN3" s="2"/>
      <c r="AO3" s="2"/>
      <c r="AP3" s="2"/>
    </row>
    <row r="4" spans="1:64" s="1" customFormat="1" ht="3" customHeight="1" x14ac:dyDescent="0.2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/>
      <c r="AE4" s="19"/>
      <c r="AH4" s="4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6"/>
    </row>
    <row r="5" spans="1:64" s="3" customFormat="1" ht="11.25" x14ac:dyDescent="0.2">
      <c r="B5" s="110" t="s">
        <v>1</v>
      </c>
      <c r="C5" s="111"/>
      <c r="D5" s="111"/>
      <c r="E5" s="111"/>
      <c r="F5" s="8"/>
      <c r="G5" s="78" t="s">
        <v>3</v>
      </c>
      <c r="H5" s="78"/>
      <c r="I5" s="78"/>
      <c r="J5" s="78"/>
      <c r="K5" s="78"/>
      <c r="L5" s="9"/>
      <c r="M5" s="12"/>
      <c r="N5" s="12"/>
      <c r="O5" s="47"/>
      <c r="P5" s="47"/>
      <c r="Q5" s="47"/>
      <c r="R5" s="47"/>
      <c r="S5" s="47" t="s">
        <v>4</v>
      </c>
      <c r="T5" s="9"/>
      <c r="U5" s="78" t="s">
        <v>16</v>
      </c>
      <c r="V5" s="78"/>
      <c r="W5" s="78"/>
      <c r="X5" s="78"/>
      <c r="Y5" s="78"/>
      <c r="Z5" s="12"/>
      <c r="AA5" s="12"/>
      <c r="AB5" s="8"/>
      <c r="AC5" s="8"/>
      <c r="AD5" s="10"/>
      <c r="AE5" s="8"/>
      <c r="AH5" s="110" t="s">
        <v>1</v>
      </c>
      <c r="AI5" s="111"/>
      <c r="AJ5" s="111"/>
      <c r="AK5" s="111"/>
      <c r="AL5" s="8"/>
      <c r="AM5" s="96"/>
      <c r="AN5" s="97"/>
      <c r="AO5" s="97"/>
      <c r="AP5" s="97"/>
      <c r="AQ5" s="98"/>
      <c r="AR5" s="9"/>
      <c r="AS5" s="8"/>
      <c r="AT5" s="8"/>
      <c r="AU5" s="7"/>
      <c r="AV5" s="7"/>
      <c r="AW5" s="7"/>
      <c r="AX5" s="7"/>
      <c r="AY5" s="7" t="s">
        <v>4</v>
      </c>
      <c r="AZ5" s="9"/>
      <c r="BA5" s="96"/>
      <c r="BB5" s="97"/>
      <c r="BC5" s="97"/>
      <c r="BD5" s="97"/>
      <c r="BE5" s="98"/>
      <c r="BF5" s="8"/>
      <c r="BG5" s="99" t="s">
        <v>67</v>
      </c>
      <c r="BH5" s="99"/>
      <c r="BI5" s="99"/>
      <c r="BJ5" s="99"/>
      <c r="BK5" s="8"/>
      <c r="BL5" s="10"/>
    </row>
    <row r="6" spans="1:64" s="3" customFormat="1" ht="3" customHeight="1" x14ac:dyDescent="0.2">
      <c r="B6" s="11"/>
      <c r="C6" s="8"/>
      <c r="D6" s="8"/>
      <c r="E6" s="8"/>
      <c r="F6" s="8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8"/>
      <c r="AC6" s="8"/>
      <c r="AD6" s="10"/>
      <c r="AE6" s="8"/>
      <c r="AH6" s="11"/>
      <c r="AI6" s="8"/>
      <c r="AJ6" s="8"/>
      <c r="AK6" s="8"/>
      <c r="AL6" s="8"/>
      <c r="AM6" s="8"/>
      <c r="AN6" s="8"/>
      <c r="AO6" s="8"/>
      <c r="AP6" s="8"/>
      <c r="AQ6" s="8"/>
      <c r="AR6" s="12"/>
      <c r="AS6" s="8"/>
      <c r="AT6" s="8"/>
      <c r="AU6" s="8"/>
      <c r="AV6" s="8"/>
      <c r="AW6" s="8"/>
      <c r="AX6" s="8"/>
      <c r="AY6" s="8"/>
      <c r="AZ6" s="12"/>
      <c r="BA6" s="12"/>
      <c r="BB6" s="12"/>
      <c r="BC6" s="12"/>
      <c r="BD6" s="12"/>
      <c r="BE6" s="12"/>
      <c r="BF6" s="8"/>
      <c r="BG6" s="8"/>
      <c r="BH6" s="8"/>
      <c r="BI6" s="8"/>
      <c r="BJ6" s="8"/>
      <c r="BK6" s="8"/>
      <c r="BL6" s="10"/>
    </row>
    <row r="7" spans="1:64" s="3" customFormat="1" ht="12.75" customHeight="1" x14ac:dyDescent="0.2">
      <c r="B7" s="110" t="s">
        <v>2</v>
      </c>
      <c r="C7" s="111"/>
      <c r="D7" s="111"/>
      <c r="E7" s="111"/>
      <c r="F7" s="8"/>
      <c r="G7" s="112">
        <v>0.02</v>
      </c>
      <c r="H7" s="112"/>
      <c r="I7" s="112"/>
      <c r="J7" s="112"/>
      <c r="K7" s="112"/>
      <c r="L7" s="9"/>
      <c r="M7" s="12"/>
      <c r="N7" s="9"/>
      <c r="O7" s="9"/>
      <c r="P7" s="9"/>
      <c r="Q7" s="9"/>
      <c r="R7" s="9"/>
      <c r="S7" s="47" t="s">
        <v>5</v>
      </c>
      <c r="T7" s="9"/>
      <c r="U7" s="78" t="s">
        <v>17</v>
      </c>
      <c r="V7" s="78"/>
      <c r="W7" s="78"/>
      <c r="X7" s="78"/>
      <c r="Y7" s="78"/>
      <c r="Z7" s="12"/>
      <c r="AA7" s="12"/>
      <c r="AB7" s="8"/>
      <c r="AC7" s="8"/>
      <c r="AD7" s="10"/>
      <c r="AE7" s="8"/>
      <c r="AH7" s="110" t="s">
        <v>2</v>
      </c>
      <c r="AI7" s="111"/>
      <c r="AJ7" s="111"/>
      <c r="AK7" s="111"/>
      <c r="AL7" s="8"/>
      <c r="AM7" s="113"/>
      <c r="AN7" s="114"/>
      <c r="AO7" s="114"/>
      <c r="AP7" s="114"/>
      <c r="AQ7" s="115"/>
      <c r="AR7" s="9"/>
      <c r="AS7" s="8"/>
      <c r="AT7" s="13"/>
      <c r="AU7" s="13"/>
      <c r="AV7" s="13"/>
      <c r="AW7" s="13"/>
      <c r="AX7" s="13"/>
      <c r="AY7" s="7" t="s">
        <v>5</v>
      </c>
      <c r="AZ7" s="9"/>
      <c r="BA7" s="96"/>
      <c r="BB7" s="97"/>
      <c r="BC7" s="97"/>
      <c r="BD7" s="97"/>
      <c r="BE7" s="98"/>
      <c r="BF7" s="8"/>
      <c r="BG7" s="8"/>
      <c r="BH7" s="8"/>
      <c r="BI7" s="8"/>
      <c r="BJ7" s="8"/>
      <c r="BK7" s="8"/>
      <c r="BL7" s="10"/>
    </row>
    <row r="8" spans="1:64" s="3" customFormat="1" ht="3" customHeight="1" x14ac:dyDescent="0.2">
      <c r="B8" s="11"/>
      <c r="C8" s="8"/>
      <c r="D8" s="8"/>
      <c r="E8" s="8"/>
      <c r="F8" s="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8"/>
      <c r="AC8" s="8"/>
      <c r="AD8" s="10"/>
      <c r="AE8" s="8"/>
      <c r="AH8" s="11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12"/>
      <c r="BB8" s="12"/>
      <c r="BC8" s="12"/>
      <c r="BD8" s="12"/>
      <c r="BE8" s="12"/>
      <c r="BF8" s="8"/>
      <c r="BG8" s="8"/>
      <c r="BH8" s="8"/>
      <c r="BI8" s="8"/>
      <c r="BJ8" s="8"/>
      <c r="BK8" s="8"/>
      <c r="BL8" s="10"/>
    </row>
    <row r="9" spans="1:64" s="3" customFormat="1" ht="11.25" x14ac:dyDescent="0.2">
      <c r="B9" s="11"/>
      <c r="C9" s="8"/>
      <c r="D9" s="8"/>
      <c r="E9" s="8"/>
      <c r="F9" s="8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47" t="s">
        <v>6</v>
      </c>
      <c r="T9" s="12"/>
      <c r="U9" s="78">
        <v>110</v>
      </c>
      <c r="V9" s="78"/>
      <c r="W9" s="78"/>
      <c r="X9" s="78"/>
      <c r="Y9" s="78"/>
      <c r="Z9" s="12"/>
      <c r="AA9" s="12" t="s">
        <v>12</v>
      </c>
      <c r="AB9" s="8"/>
      <c r="AC9" s="8"/>
      <c r="AD9" s="10"/>
      <c r="AE9" s="8"/>
      <c r="AH9" s="11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7" t="s">
        <v>6</v>
      </c>
      <c r="AZ9" s="8"/>
      <c r="BA9" s="96"/>
      <c r="BB9" s="97"/>
      <c r="BC9" s="97"/>
      <c r="BD9" s="97"/>
      <c r="BE9" s="98"/>
      <c r="BF9" s="8"/>
      <c r="BG9" s="8" t="s">
        <v>12</v>
      </c>
      <c r="BH9" s="8"/>
      <c r="BI9" s="8"/>
      <c r="BJ9" s="8"/>
      <c r="BK9" s="8"/>
      <c r="BL9" s="10"/>
    </row>
    <row r="10" spans="1:64" s="3" customFormat="1" ht="2.25" customHeight="1" x14ac:dyDescent="0.2">
      <c r="B10" s="11"/>
      <c r="C10" s="8"/>
      <c r="D10" s="8"/>
      <c r="E10" s="8"/>
      <c r="F10" s="8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8"/>
      <c r="AC10" s="8"/>
      <c r="AD10" s="10"/>
      <c r="AE10" s="8"/>
      <c r="AH10" s="11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12"/>
      <c r="BB10" s="12"/>
      <c r="BC10" s="12"/>
      <c r="BD10" s="12"/>
      <c r="BE10" s="12"/>
      <c r="BF10" s="8"/>
      <c r="BG10" s="8"/>
      <c r="BH10" s="8"/>
      <c r="BI10" s="8"/>
      <c r="BJ10" s="8"/>
      <c r="BK10" s="8"/>
      <c r="BL10" s="10"/>
    </row>
    <row r="11" spans="1:64" s="3" customFormat="1" ht="11.25" x14ac:dyDescent="0.2">
      <c r="B11" s="11"/>
      <c r="C11" s="8"/>
      <c r="D11" s="8"/>
      <c r="E11" s="8"/>
      <c r="F11" s="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47" t="s">
        <v>7</v>
      </c>
      <c r="T11" s="12"/>
      <c r="U11" s="78">
        <v>30</v>
      </c>
      <c r="V11" s="78"/>
      <c r="W11" s="78"/>
      <c r="X11" s="78"/>
      <c r="Y11" s="78"/>
      <c r="Z11" s="12"/>
      <c r="AA11" s="12" t="s">
        <v>12</v>
      </c>
      <c r="AB11" s="8"/>
      <c r="AC11" s="8"/>
      <c r="AD11" s="10"/>
      <c r="AE11" s="8"/>
      <c r="AH11" s="11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7" t="s">
        <v>7</v>
      </c>
      <c r="AZ11" s="8"/>
      <c r="BA11" s="96"/>
      <c r="BB11" s="97"/>
      <c r="BC11" s="97"/>
      <c r="BD11" s="97"/>
      <c r="BE11" s="98"/>
      <c r="BF11" s="8"/>
      <c r="BG11" s="8" t="s">
        <v>12</v>
      </c>
      <c r="BH11" s="8"/>
      <c r="BI11" s="8"/>
      <c r="BJ11" s="8"/>
      <c r="BK11" s="8"/>
      <c r="BL11" s="10"/>
    </row>
    <row r="12" spans="1:64" s="3" customFormat="1" ht="7.5" customHeight="1" x14ac:dyDescent="0.2">
      <c r="B12" s="11"/>
      <c r="C12" s="8"/>
      <c r="D12" s="8"/>
      <c r="E12" s="8"/>
      <c r="F12" s="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8"/>
      <c r="AC12" s="8"/>
      <c r="AD12" s="10"/>
      <c r="AE12" s="8"/>
      <c r="AH12" s="11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10"/>
    </row>
    <row r="13" spans="1:64" s="3" customFormat="1" ht="11.25" x14ac:dyDescent="0.2">
      <c r="B13" s="11"/>
      <c r="C13" s="8"/>
      <c r="D13" s="8"/>
      <c r="E13" s="8"/>
      <c r="F13" s="8"/>
      <c r="G13" s="12"/>
      <c r="H13" s="12"/>
      <c r="I13" s="12"/>
      <c r="J13" s="12"/>
      <c r="K13" s="47" t="s">
        <v>85</v>
      </c>
      <c r="L13" s="12"/>
      <c r="M13" s="12"/>
      <c r="N13" s="12"/>
      <c r="O13" s="12"/>
      <c r="P13" s="12"/>
      <c r="Q13" s="12"/>
      <c r="R13" s="12"/>
      <c r="S13" s="47" t="s">
        <v>8</v>
      </c>
      <c r="T13" s="12"/>
      <c r="U13" s="116">
        <v>5</v>
      </c>
      <c r="V13" s="116"/>
      <c r="W13" s="116"/>
      <c r="X13" s="116"/>
      <c r="Y13" s="116"/>
      <c r="Z13" s="12"/>
      <c r="AA13" s="12" t="s">
        <v>13</v>
      </c>
      <c r="AB13" s="8"/>
      <c r="AC13" s="8"/>
      <c r="AD13" s="10"/>
      <c r="AE13" s="8"/>
      <c r="AH13" s="11"/>
      <c r="AI13" s="8"/>
      <c r="AJ13" s="8"/>
      <c r="AK13" s="8"/>
      <c r="AL13" s="8"/>
      <c r="AM13" s="8"/>
      <c r="AN13" s="8"/>
      <c r="AO13" s="8"/>
      <c r="AP13" s="8"/>
      <c r="AQ13" s="7" t="s">
        <v>85</v>
      </c>
      <c r="AR13" s="8"/>
      <c r="AS13" s="8"/>
      <c r="AT13" s="8"/>
      <c r="AU13" s="8"/>
      <c r="AV13" s="8"/>
      <c r="AW13" s="8"/>
      <c r="AX13" s="8"/>
      <c r="AY13" s="7" t="s">
        <v>8</v>
      </c>
      <c r="AZ13" s="8"/>
      <c r="BA13" s="86"/>
      <c r="BB13" s="87"/>
      <c r="BC13" s="87"/>
      <c r="BD13" s="87"/>
      <c r="BE13" s="88"/>
      <c r="BF13" s="8"/>
      <c r="BG13" s="8" t="s">
        <v>13</v>
      </c>
      <c r="BH13" s="8"/>
      <c r="BI13" s="8"/>
      <c r="BJ13" s="8"/>
      <c r="BK13" s="8"/>
      <c r="BL13" s="10"/>
    </row>
    <row r="14" spans="1:64" s="3" customFormat="1" ht="3" customHeight="1" x14ac:dyDescent="0.2">
      <c r="B14" s="11"/>
      <c r="C14" s="8"/>
      <c r="D14" s="8"/>
      <c r="E14" s="8"/>
      <c r="F14" s="8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8"/>
      <c r="AC14" s="8"/>
      <c r="AD14" s="10"/>
      <c r="AE14" s="8"/>
      <c r="AH14" s="11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10"/>
    </row>
    <row r="15" spans="1:64" s="3" customFormat="1" ht="11.25" x14ac:dyDescent="0.2">
      <c r="B15" s="11"/>
      <c r="C15" s="8"/>
      <c r="D15" s="8"/>
      <c r="E15" s="8"/>
      <c r="F15" s="8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47" t="s">
        <v>9</v>
      </c>
      <c r="T15" s="12"/>
      <c r="U15" s="78">
        <v>3.3</v>
      </c>
      <c r="V15" s="78"/>
      <c r="W15" s="78"/>
      <c r="X15" s="78"/>
      <c r="Y15" s="78"/>
      <c r="Z15" s="12"/>
      <c r="AA15" s="12" t="s">
        <v>13</v>
      </c>
      <c r="AB15" s="8"/>
      <c r="AC15" s="8"/>
      <c r="AD15" s="10"/>
      <c r="AE15" s="8"/>
      <c r="AH15" s="11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7" t="s">
        <v>9</v>
      </c>
      <c r="AZ15" s="8"/>
      <c r="BA15" s="96"/>
      <c r="BB15" s="97"/>
      <c r="BC15" s="97"/>
      <c r="BD15" s="97"/>
      <c r="BE15" s="98"/>
      <c r="BF15" s="8"/>
      <c r="BG15" s="8" t="s">
        <v>13</v>
      </c>
      <c r="BH15" s="8"/>
      <c r="BI15" s="8"/>
      <c r="BJ15" s="8"/>
      <c r="BK15" s="8"/>
      <c r="BL15" s="10"/>
    </row>
    <row r="16" spans="1:64" s="3" customFormat="1" ht="3" customHeight="1" x14ac:dyDescent="0.2">
      <c r="B16" s="11"/>
      <c r="C16" s="8"/>
      <c r="D16" s="8"/>
      <c r="E16" s="8"/>
      <c r="F16" s="8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8"/>
      <c r="AC16" s="8"/>
      <c r="AD16" s="10"/>
      <c r="AE16" s="8"/>
      <c r="AH16" s="11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10"/>
    </row>
    <row r="17" spans="2:78" s="3" customFormat="1" ht="11.25" x14ac:dyDescent="0.2">
      <c r="B17" s="11"/>
      <c r="C17" s="8"/>
      <c r="D17" s="8"/>
      <c r="E17" s="8"/>
      <c r="F17" s="8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47" t="s">
        <v>10</v>
      </c>
      <c r="T17" s="12"/>
      <c r="U17" s="78">
        <v>0.8</v>
      </c>
      <c r="V17" s="78"/>
      <c r="W17" s="78"/>
      <c r="X17" s="78"/>
      <c r="Y17" s="78"/>
      <c r="Z17" s="12"/>
      <c r="AA17" s="12" t="s">
        <v>13</v>
      </c>
      <c r="AB17" s="8"/>
      <c r="AC17" s="8"/>
      <c r="AD17" s="10"/>
      <c r="AE17" s="8"/>
      <c r="AH17" s="11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7" t="s">
        <v>10</v>
      </c>
      <c r="AZ17" s="8"/>
      <c r="BA17" s="96"/>
      <c r="BB17" s="97"/>
      <c r="BC17" s="97"/>
      <c r="BD17" s="97"/>
      <c r="BE17" s="98"/>
      <c r="BF17" s="8"/>
      <c r="BG17" s="8" t="s">
        <v>13</v>
      </c>
      <c r="BH17" s="8"/>
      <c r="BI17" s="8"/>
      <c r="BJ17" s="8"/>
      <c r="BK17" s="8"/>
      <c r="BL17" s="10"/>
    </row>
    <row r="18" spans="2:78" s="3" customFormat="1" ht="3" customHeight="1" x14ac:dyDescent="0.2">
      <c r="B18" s="11"/>
      <c r="C18" s="8"/>
      <c r="D18" s="8"/>
      <c r="E18" s="8"/>
      <c r="F18" s="8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8"/>
      <c r="AC18" s="8"/>
      <c r="AD18" s="10"/>
      <c r="AE18" s="8"/>
      <c r="AH18" s="11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10"/>
    </row>
    <row r="19" spans="2:78" s="3" customFormat="1" ht="11.25" x14ac:dyDescent="0.2">
      <c r="B19" s="11"/>
      <c r="C19" s="8"/>
      <c r="D19" s="8"/>
      <c r="E19" s="8"/>
      <c r="F19" s="8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47" t="s">
        <v>11</v>
      </c>
      <c r="T19" s="12"/>
      <c r="U19" s="78">
        <v>100</v>
      </c>
      <c r="V19" s="78"/>
      <c r="W19" s="78"/>
      <c r="X19" s="78"/>
      <c r="Y19" s="78"/>
      <c r="Z19" s="12"/>
      <c r="AA19" s="12" t="s">
        <v>13</v>
      </c>
      <c r="AB19" s="8"/>
      <c r="AC19" s="8"/>
      <c r="AD19" s="10"/>
      <c r="AE19" s="8"/>
      <c r="AH19" s="11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7" t="s">
        <v>11</v>
      </c>
      <c r="AZ19" s="8"/>
      <c r="BA19" s="96">
        <v>100</v>
      </c>
      <c r="BB19" s="97"/>
      <c r="BC19" s="97"/>
      <c r="BD19" s="97"/>
      <c r="BE19" s="98"/>
      <c r="BF19" s="8"/>
      <c r="BG19" s="8" t="s">
        <v>13</v>
      </c>
      <c r="BH19" s="8"/>
      <c r="BI19" s="8"/>
      <c r="BJ19" s="8"/>
      <c r="BK19" s="8"/>
      <c r="BL19" s="10"/>
    </row>
    <row r="20" spans="2:78" s="3" customFormat="1" ht="3" customHeight="1" x14ac:dyDescent="0.2">
      <c r="B20" s="11"/>
      <c r="C20" s="8"/>
      <c r="D20" s="8"/>
      <c r="E20" s="8"/>
      <c r="F20" s="8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8"/>
      <c r="AC20" s="8"/>
      <c r="AD20" s="10"/>
      <c r="AE20" s="8"/>
      <c r="AH20" s="11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10"/>
    </row>
    <row r="21" spans="2:78" s="3" customFormat="1" ht="11.25" customHeight="1" x14ac:dyDescent="0.2">
      <c r="B21" s="11"/>
      <c r="C21" s="8"/>
      <c r="D21" s="8"/>
      <c r="E21" s="8"/>
      <c r="F21" s="8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47" t="s">
        <v>37</v>
      </c>
      <c r="T21" s="12"/>
      <c r="U21" s="78">
        <v>2.75</v>
      </c>
      <c r="V21" s="78"/>
      <c r="W21" s="78"/>
      <c r="X21" s="78"/>
      <c r="Y21" s="78"/>
      <c r="Z21" s="12"/>
      <c r="AA21" s="12" t="s">
        <v>13</v>
      </c>
      <c r="AB21" s="8"/>
      <c r="AC21" s="8"/>
      <c r="AD21" s="10"/>
      <c r="AE21" s="8"/>
      <c r="AH21" s="11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7" t="s">
        <v>37</v>
      </c>
      <c r="AZ21" s="8"/>
      <c r="BA21" s="96"/>
      <c r="BB21" s="97"/>
      <c r="BC21" s="97"/>
      <c r="BD21" s="97"/>
      <c r="BE21" s="98"/>
      <c r="BF21" s="8"/>
      <c r="BG21" s="8" t="s">
        <v>13</v>
      </c>
      <c r="BH21" s="8"/>
      <c r="BI21" s="8"/>
      <c r="BJ21" s="8"/>
      <c r="BK21" s="8"/>
      <c r="BL21" s="10"/>
    </row>
    <row r="22" spans="2:78" s="3" customFormat="1" ht="3" customHeight="1" x14ac:dyDescent="0.2">
      <c r="B22" s="11"/>
      <c r="C22" s="8"/>
      <c r="D22" s="8"/>
      <c r="E22" s="8"/>
      <c r="F22" s="8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8"/>
      <c r="AC22" s="8"/>
      <c r="AD22" s="10"/>
      <c r="AE22" s="8"/>
      <c r="AH22" s="11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10"/>
    </row>
    <row r="23" spans="2:78" s="3" customFormat="1" ht="11.25" x14ac:dyDescent="0.2">
      <c r="B23" s="11"/>
      <c r="C23" s="8"/>
      <c r="D23" s="8"/>
      <c r="E23" s="8"/>
      <c r="F23" s="8"/>
      <c r="G23" s="12"/>
      <c r="H23" s="12"/>
      <c r="I23" s="12"/>
      <c r="J23" s="47" t="s">
        <v>14</v>
      </c>
      <c r="K23" s="12"/>
      <c r="L23" s="78" t="s">
        <v>18</v>
      </c>
      <c r="M23" s="78"/>
      <c r="N23" s="78"/>
      <c r="O23" s="78"/>
      <c r="P23" s="78"/>
      <c r="Q23" s="78"/>
      <c r="R23" s="78"/>
      <c r="S23" s="78"/>
      <c r="T23" s="12"/>
      <c r="U23" s="12"/>
      <c r="V23" s="12"/>
      <c r="W23" s="12"/>
      <c r="X23" s="12"/>
      <c r="Y23" s="12"/>
      <c r="Z23" s="12"/>
      <c r="AA23" s="12"/>
      <c r="AB23" s="8"/>
      <c r="AC23" s="8"/>
      <c r="AD23" s="10"/>
      <c r="AE23" s="8"/>
      <c r="AH23" s="11"/>
      <c r="AI23" s="8"/>
      <c r="AJ23" s="8"/>
      <c r="AK23" s="8"/>
      <c r="AL23" s="8"/>
      <c r="AM23" s="8"/>
      <c r="AN23" s="8"/>
      <c r="AO23" s="8"/>
      <c r="AP23" s="7" t="s">
        <v>14</v>
      </c>
      <c r="AQ23" s="8"/>
      <c r="AR23" s="96" t="s">
        <v>18</v>
      </c>
      <c r="AS23" s="97"/>
      <c r="AT23" s="97"/>
      <c r="AU23" s="97"/>
      <c r="AV23" s="97"/>
      <c r="AW23" s="97"/>
      <c r="AX23" s="97"/>
      <c r="AY23" s="9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10"/>
      <c r="BO23" s="108" t="s">
        <v>92</v>
      </c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</row>
    <row r="24" spans="2:78" s="3" customFormat="1" ht="3" customHeight="1" x14ac:dyDescent="0.2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6"/>
      <c r="AE24" s="8"/>
      <c r="AH24" s="14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6"/>
    </row>
    <row r="25" spans="2:78" s="3" customFormat="1" ht="11.25" x14ac:dyDescent="0.2"/>
    <row r="26" spans="2:78" s="3" customFormat="1" ht="12" x14ac:dyDescent="0.2">
      <c r="B26" s="20" t="s">
        <v>19</v>
      </c>
      <c r="C26" s="21"/>
      <c r="D26" s="104" t="s">
        <v>20</v>
      </c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22"/>
      <c r="AF26" s="105" t="s">
        <v>0</v>
      </c>
      <c r="AG26" s="106"/>
      <c r="AH26" s="106"/>
      <c r="AI26" s="106"/>
      <c r="AJ26" s="106"/>
      <c r="AK26" s="106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5"/>
      <c r="BA26" s="25"/>
      <c r="BB26" s="23" t="s">
        <v>15</v>
      </c>
      <c r="BC26" s="25"/>
      <c r="BD26" s="25"/>
      <c r="BE26" s="25"/>
      <c r="BF26" s="24"/>
      <c r="BG26" s="24"/>
      <c r="BH26" s="24"/>
      <c r="BI26" s="24"/>
      <c r="BJ26" s="24"/>
      <c r="BK26" s="24"/>
      <c r="BL26" s="26"/>
    </row>
    <row r="27" spans="2:78" s="3" customFormat="1" ht="3" customHeight="1" x14ac:dyDescent="0.2"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10"/>
    </row>
    <row r="28" spans="2:78" s="3" customFormat="1" ht="11.25" x14ac:dyDescent="0.2">
      <c r="B28" s="11"/>
      <c r="C28" s="8"/>
      <c r="D28" s="13"/>
      <c r="E28" s="99" t="s">
        <v>68</v>
      </c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8"/>
      <c r="AF28" s="78">
        <v>110</v>
      </c>
      <c r="AG28" s="78"/>
      <c r="AH28" s="78"/>
      <c r="AI28" s="78"/>
      <c r="AJ28" s="78"/>
      <c r="AK28" s="78"/>
      <c r="AL28" s="8"/>
      <c r="AM28" s="8" t="s">
        <v>12</v>
      </c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93">
        <f>BA9</f>
        <v>0</v>
      </c>
      <c r="AZ28" s="94"/>
      <c r="BA28" s="94"/>
      <c r="BB28" s="94"/>
      <c r="BC28" s="94"/>
      <c r="BD28" s="94"/>
      <c r="BE28" s="95"/>
      <c r="BF28" s="8"/>
      <c r="BG28" s="8" t="s">
        <v>12</v>
      </c>
      <c r="BH28" s="8"/>
      <c r="BI28" s="8"/>
      <c r="BJ28" s="8"/>
      <c r="BK28" s="8"/>
      <c r="BL28" s="10"/>
    </row>
    <row r="29" spans="2:78" s="3" customFormat="1" ht="3" customHeight="1" x14ac:dyDescent="0.2">
      <c r="B29" s="11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12"/>
      <c r="AG29" s="12"/>
      <c r="AH29" s="12"/>
      <c r="AI29" s="12"/>
      <c r="AJ29" s="12"/>
      <c r="AK29" s="12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10"/>
    </row>
    <row r="30" spans="2:78" s="3" customFormat="1" ht="11.25" customHeight="1" x14ac:dyDescent="0.2">
      <c r="B30" s="11"/>
      <c r="C30" s="8"/>
      <c r="D30" s="36" t="s">
        <v>21</v>
      </c>
      <c r="E30" s="99" t="s">
        <v>91</v>
      </c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8"/>
      <c r="AF30" s="78">
        <v>30</v>
      </c>
      <c r="AG30" s="78"/>
      <c r="AH30" s="78"/>
      <c r="AI30" s="78"/>
      <c r="AJ30" s="78"/>
      <c r="AK30" s="78"/>
      <c r="AL30" s="8"/>
      <c r="AM30" s="8" t="s">
        <v>12</v>
      </c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36" t="s">
        <v>21</v>
      </c>
      <c r="AY30" s="93">
        <f>BA11</f>
        <v>0</v>
      </c>
      <c r="AZ30" s="94"/>
      <c r="BA30" s="94"/>
      <c r="BB30" s="94"/>
      <c r="BC30" s="94"/>
      <c r="BD30" s="94"/>
      <c r="BE30" s="95"/>
      <c r="BF30" s="8"/>
      <c r="BG30" s="8" t="s">
        <v>12</v>
      </c>
      <c r="BH30" s="8"/>
      <c r="BI30" s="8"/>
      <c r="BJ30" s="8"/>
      <c r="BK30" s="8"/>
      <c r="BL30" s="10"/>
    </row>
    <row r="31" spans="2:78" s="3" customFormat="1" ht="3" customHeight="1" x14ac:dyDescent="0.2">
      <c r="B31" s="11"/>
      <c r="C31" s="8"/>
      <c r="D31" s="42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12"/>
      <c r="AG31" s="12"/>
      <c r="AH31" s="12"/>
      <c r="AI31" s="12"/>
      <c r="AJ31" s="12"/>
      <c r="AK31" s="12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42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10"/>
    </row>
    <row r="32" spans="2:78" s="3" customFormat="1" ht="11.25" customHeight="1" x14ac:dyDescent="0.2">
      <c r="B32" s="11"/>
      <c r="C32" s="8"/>
      <c r="D32" s="43" t="s">
        <v>22</v>
      </c>
      <c r="E32" s="99" t="s">
        <v>41</v>
      </c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8"/>
      <c r="AF32" s="78">
        <v>80</v>
      </c>
      <c r="AG32" s="78"/>
      <c r="AH32" s="78"/>
      <c r="AI32" s="78"/>
      <c r="AJ32" s="78"/>
      <c r="AK32" s="78"/>
      <c r="AL32" s="8"/>
      <c r="AM32" s="8" t="s">
        <v>12</v>
      </c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43" t="s">
        <v>22</v>
      </c>
      <c r="AY32" s="93">
        <f>AY28-AY30</f>
        <v>0</v>
      </c>
      <c r="AZ32" s="94"/>
      <c r="BA32" s="94"/>
      <c r="BB32" s="94"/>
      <c r="BC32" s="94"/>
      <c r="BD32" s="94"/>
      <c r="BE32" s="95"/>
      <c r="BF32" s="8"/>
      <c r="BG32" s="8" t="s">
        <v>12</v>
      </c>
      <c r="BH32" s="8"/>
      <c r="BI32" s="8"/>
      <c r="BJ32" s="8"/>
      <c r="BK32" s="8"/>
      <c r="BL32" s="10"/>
    </row>
    <row r="33" spans="2:64" s="3" customFormat="1" ht="12" customHeight="1" x14ac:dyDescent="0.2">
      <c r="B33" s="11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12"/>
      <c r="AG33" s="12"/>
      <c r="AH33" s="12"/>
      <c r="AI33" s="12"/>
      <c r="AJ33" s="12"/>
      <c r="AK33" s="12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10"/>
    </row>
    <row r="34" spans="2:64" s="3" customFormat="1" ht="12" x14ac:dyDescent="0.2">
      <c r="B34" s="29" t="s">
        <v>23</v>
      </c>
      <c r="C34" s="8"/>
      <c r="D34" s="107" t="s">
        <v>69</v>
      </c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8"/>
      <c r="AF34" s="12"/>
      <c r="AG34" s="12"/>
      <c r="AH34" s="12"/>
      <c r="AI34" s="12"/>
      <c r="AJ34" s="12"/>
      <c r="AK34" s="12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10"/>
    </row>
    <row r="35" spans="2:64" s="3" customFormat="1" ht="3" customHeight="1" x14ac:dyDescent="0.2">
      <c r="B35" s="1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12"/>
      <c r="AG35" s="12"/>
      <c r="AH35" s="12"/>
      <c r="AI35" s="12"/>
      <c r="AJ35" s="12"/>
      <c r="AK35" s="12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10"/>
    </row>
    <row r="36" spans="2:64" s="3" customFormat="1" ht="11.25" x14ac:dyDescent="0.2">
      <c r="B36" s="11"/>
      <c r="C36" s="8"/>
      <c r="D36" s="30"/>
      <c r="E36" s="99" t="s">
        <v>89</v>
      </c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8"/>
      <c r="AF36" s="78">
        <v>3.3000000000000002E-2</v>
      </c>
      <c r="AG36" s="78"/>
      <c r="AH36" s="78"/>
      <c r="AI36" s="78"/>
      <c r="AJ36" s="78"/>
      <c r="AK36" s="7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93">
        <f>BA15/100</f>
        <v>0</v>
      </c>
      <c r="AZ36" s="94"/>
      <c r="BA36" s="94"/>
      <c r="BB36" s="94"/>
      <c r="BC36" s="94"/>
      <c r="BD36" s="94"/>
      <c r="BE36" s="95"/>
      <c r="BF36" s="8"/>
      <c r="BG36" s="8"/>
      <c r="BH36" s="8"/>
      <c r="BI36" s="8"/>
      <c r="BJ36" s="8"/>
      <c r="BK36" s="8"/>
      <c r="BL36" s="10"/>
    </row>
    <row r="37" spans="2:64" s="3" customFormat="1" ht="3" customHeight="1" x14ac:dyDescent="0.2">
      <c r="B37" s="11"/>
      <c r="C37" s="8"/>
      <c r="D37" s="30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12"/>
      <c r="AG37" s="12"/>
      <c r="AH37" s="12"/>
      <c r="AI37" s="12"/>
      <c r="AJ37" s="12"/>
      <c r="AK37" s="12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10"/>
    </row>
    <row r="38" spans="2:64" s="3" customFormat="1" ht="11.25" customHeight="1" x14ac:dyDescent="0.2">
      <c r="B38" s="11"/>
      <c r="C38" s="8"/>
      <c r="D38" s="36" t="s">
        <v>21</v>
      </c>
      <c r="E38" s="99" t="s">
        <v>90</v>
      </c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8"/>
      <c r="AF38" s="78">
        <v>8.0000000000000002E-3</v>
      </c>
      <c r="AG38" s="78"/>
      <c r="AH38" s="78"/>
      <c r="AI38" s="78"/>
      <c r="AJ38" s="78"/>
      <c r="AK38" s="7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36" t="s">
        <v>21</v>
      </c>
      <c r="AY38" s="93">
        <f>BA17/100</f>
        <v>0</v>
      </c>
      <c r="AZ38" s="94"/>
      <c r="BA38" s="94"/>
      <c r="BB38" s="94"/>
      <c r="BC38" s="94"/>
      <c r="BD38" s="94"/>
      <c r="BE38" s="95"/>
      <c r="BF38" s="8"/>
      <c r="BG38" s="8"/>
      <c r="BH38" s="8"/>
      <c r="BI38" s="8"/>
      <c r="BJ38" s="8"/>
      <c r="BK38" s="8"/>
      <c r="BL38" s="10"/>
    </row>
    <row r="39" spans="2:64" s="3" customFormat="1" ht="3" customHeight="1" x14ac:dyDescent="0.2">
      <c r="B39" s="11"/>
      <c r="C39" s="8"/>
      <c r="D39" s="36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12"/>
      <c r="AG39" s="12"/>
      <c r="AH39" s="12"/>
      <c r="AI39" s="12"/>
      <c r="AJ39" s="12"/>
      <c r="AK39" s="12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36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10"/>
    </row>
    <row r="40" spans="2:64" s="3" customFormat="1" ht="11.25" customHeight="1" x14ac:dyDescent="0.2">
      <c r="B40" s="11"/>
      <c r="C40" s="8"/>
      <c r="D40" s="43" t="s">
        <v>22</v>
      </c>
      <c r="E40" s="99" t="s">
        <v>70</v>
      </c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8"/>
      <c r="AF40" s="78">
        <v>2.5000000000000001E-2</v>
      </c>
      <c r="AG40" s="78"/>
      <c r="AH40" s="78"/>
      <c r="AI40" s="78"/>
      <c r="AJ40" s="78"/>
      <c r="AK40" s="7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43" t="s">
        <v>22</v>
      </c>
      <c r="AY40" s="93">
        <f>AY36-AY38</f>
        <v>0</v>
      </c>
      <c r="AZ40" s="94"/>
      <c r="BA40" s="94"/>
      <c r="BB40" s="94"/>
      <c r="BC40" s="94"/>
      <c r="BD40" s="94"/>
      <c r="BE40" s="95"/>
      <c r="BF40" s="8"/>
      <c r="BG40" s="8"/>
      <c r="BH40" s="8"/>
      <c r="BI40" s="8"/>
      <c r="BJ40" s="8"/>
      <c r="BK40" s="8"/>
      <c r="BL40" s="10"/>
    </row>
    <row r="41" spans="2:64" s="3" customFormat="1" ht="3" customHeight="1" x14ac:dyDescent="0.2">
      <c r="B41" s="11"/>
      <c r="C41" s="8"/>
      <c r="D41" s="43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12"/>
      <c r="AG41" s="12"/>
      <c r="AH41" s="12"/>
      <c r="AI41" s="12"/>
      <c r="AJ41" s="12"/>
      <c r="AK41" s="12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43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10"/>
    </row>
    <row r="42" spans="2:64" s="3" customFormat="1" ht="11.25" customHeight="1" x14ac:dyDescent="0.2">
      <c r="B42" s="11"/>
      <c r="C42" s="8"/>
      <c r="D42" s="43" t="s">
        <v>24</v>
      </c>
      <c r="E42" s="99" t="s">
        <v>42</v>
      </c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8"/>
      <c r="AF42" s="78" t="s">
        <v>25</v>
      </c>
      <c r="AG42" s="78"/>
      <c r="AH42" s="78"/>
      <c r="AI42" s="78"/>
      <c r="AJ42" s="78"/>
      <c r="AK42" s="78"/>
      <c r="AL42" s="8"/>
      <c r="AM42" s="8" t="s">
        <v>26</v>
      </c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43" t="s">
        <v>24</v>
      </c>
      <c r="AY42" s="78">
        <v>2000</v>
      </c>
      <c r="AZ42" s="78"/>
      <c r="BA42" s="78"/>
      <c r="BB42" s="78"/>
      <c r="BC42" s="78"/>
      <c r="BD42" s="78"/>
      <c r="BE42" s="78"/>
      <c r="BF42" s="8"/>
      <c r="BG42" s="8" t="s">
        <v>26</v>
      </c>
      <c r="BH42" s="8"/>
      <c r="BI42" s="8"/>
      <c r="BJ42" s="8"/>
      <c r="BK42" s="8"/>
      <c r="BL42" s="10"/>
    </row>
    <row r="43" spans="2:64" s="3" customFormat="1" ht="3" customHeight="1" x14ac:dyDescent="0.2">
      <c r="B43" s="11"/>
      <c r="C43" s="8"/>
      <c r="D43" s="43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12"/>
      <c r="AG43" s="12"/>
      <c r="AH43" s="12"/>
      <c r="AI43" s="12"/>
      <c r="AJ43" s="12"/>
      <c r="AK43" s="12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43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10"/>
    </row>
    <row r="44" spans="2:64" s="3" customFormat="1" ht="11.25" customHeight="1" x14ac:dyDescent="0.2">
      <c r="B44" s="11"/>
      <c r="C44" s="8"/>
      <c r="D44" s="43" t="s">
        <v>22</v>
      </c>
      <c r="E44" s="99" t="s">
        <v>71</v>
      </c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8"/>
      <c r="AF44" s="78">
        <v>50</v>
      </c>
      <c r="AG44" s="78"/>
      <c r="AH44" s="78"/>
      <c r="AI44" s="78"/>
      <c r="AJ44" s="78"/>
      <c r="AK44" s="78"/>
      <c r="AL44" s="8"/>
      <c r="AM44" s="8" t="s">
        <v>38</v>
      </c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43" t="s">
        <v>22</v>
      </c>
      <c r="AY44" s="93">
        <f>AY40*AY42</f>
        <v>0</v>
      </c>
      <c r="AZ44" s="94"/>
      <c r="BA44" s="94"/>
      <c r="BB44" s="94"/>
      <c r="BC44" s="94"/>
      <c r="BD44" s="94"/>
      <c r="BE44" s="95"/>
      <c r="BF44" s="8"/>
      <c r="BG44" s="8" t="s">
        <v>38</v>
      </c>
      <c r="BH44" s="8"/>
      <c r="BI44" s="8"/>
      <c r="BJ44" s="8"/>
      <c r="BK44" s="8"/>
      <c r="BL44" s="10"/>
    </row>
    <row r="45" spans="2:64" s="3" customFormat="1" ht="12" customHeight="1" x14ac:dyDescent="0.2">
      <c r="B45" s="11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12"/>
      <c r="AG45" s="12"/>
      <c r="AH45" s="12"/>
      <c r="AI45" s="12"/>
      <c r="AJ45" s="12"/>
      <c r="AK45" s="12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10"/>
    </row>
    <row r="46" spans="2:64" s="3" customFormat="1" ht="12" x14ac:dyDescent="0.2">
      <c r="B46" s="31" t="s">
        <v>29</v>
      </c>
      <c r="C46" s="32"/>
      <c r="D46" s="100" t="s">
        <v>72</v>
      </c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30"/>
      <c r="AF46" s="48"/>
      <c r="AG46" s="9"/>
      <c r="AH46" s="9"/>
      <c r="AI46" s="9"/>
      <c r="AJ46" s="9"/>
      <c r="AK46" s="9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33"/>
      <c r="BA46" s="33"/>
      <c r="BB46" s="28"/>
      <c r="BC46" s="33"/>
      <c r="BD46" s="33"/>
      <c r="BE46" s="33"/>
      <c r="BF46" s="8"/>
      <c r="BG46" s="8"/>
      <c r="BH46" s="8"/>
      <c r="BI46" s="8"/>
      <c r="BJ46" s="8"/>
      <c r="BK46" s="8"/>
      <c r="BL46" s="10"/>
    </row>
    <row r="47" spans="2:64" s="3" customFormat="1" ht="3" customHeight="1" x14ac:dyDescent="0.2">
      <c r="B47" s="11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12"/>
      <c r="AG47" s="12"/>
      <c r="AH47" s="12"/>
      <c r="AI47" s="12"/>
      <c r="AJ47" s="12"/>
      <c r="AK47" s="12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10"/>
    </row>
    <row r="48" spans="2:64" s="3" customFormat="1" ht="11.25" x14ac:dyDescent="0.2">
      <c r="B48" s="11"/>
      <c r="C48" s="8"/>
      <c r="D48" s="13"/>
      <c r="E48" s="99" t="s">
        <v>73</v>
      </c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8"/>
      <c r="AF48" s="78">
        <v>50</v>
      </c>
      <c r="AG48" s="78"/>
      <c r="AH48" s="78"/>
      <c r="AI48" s="78"/>
      <c r="AJ48" s="78"/>
      <c r="AK48" s="78"/>
      <c r="AL48" s="8"/>
      <c r="AM48" s="8" t="s">
        <v>38</v>
      </c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93">
        <f>AY44</f>
        <v>0</v>
      </c>
      <c r="AZ48" s="94"/>
      <c r="BA48" s="94"/>
      <c r="BB48" s="94"/>
      <c r="BC48" s="94"/>
      <c r="BD48" s="94"/>
      <c r="BE48" s="95"/>
      <c r="BF48" s="8"/>
      <c r="BG48" s="8" t="s">
        <v>38</v>
      </c>
      <c r="BH48" s="8"/>
      <c r="BI48" s="8"/>
      <c r="BJ48" s="8"/>
      <c r="BK48" s="8"/>
      <c r="BL48" s="10"/>
    </row>
    <row r="49" spans="2:64" s="3" customFormat="1" ht="3" customHeight="1" x14ac:dyDescent="0.2">
      <c r="B49" s="11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2"/>
      <c r="AG49" s="12"/>
      <c r="AH49" s="12"/>
      <c r="AI49" s="12"/>
      <c r="AJ49" s="12"/>
      <c r="AK49" s="12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10"/>
    </row>
    <row r="50" spans="2:64" s="3" customFormat="1" ht="11.25" customHeight="1" x14ac:dyDescent="0.2">
      <c r="B50" s="11"/>
      <c r="C50" s="8"/>
      <c r="D50" s="43" t="s">
        <v>24</v>
      </c>
      <c r="E50" s="99" t="s">
        <v>43</v>
      </c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8"/>
      <c r="AF50" s="78">
        <v>1</v>
      </c>
      <c r="AG50" s="78"/>
      <c r="AH50" s="78"/>
      <c r="AI50" s="78"/>
      <c r="AJ50" s="78"/>
      <c r="AK50" s="7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43" t="s">
        <v>24</v>
      </c>
      <c r="AY50" s="89">
        <f>(BA19/100)</f>
        <v>1</v>
      </c>
      <c r="AZ50" s="90"/>
      <c r="BA50" s="90"/>
      <c r="BB50" s="90"/>
      <c r="BC50" s="90"/>
      <c r="BD50" s="90"/>
      <c r="BE50" s="91"/>
      <c r="BF50" s="8"/>
      <c r="BG50" s="8"/>
      <c r="BH50" s="8"/>
      <c r="BI50" s="8"/>
      <c r="BJ50" s="8"/>
      <c r="BK50" s="8"/>
      <c r="BL50" s="10"/>
    </row>
    <row r="51" spans="2:64" s="3" customFormat="1" ht="3" customHeight="1" x14ac:dyDescent="0.2">
      <c r="B51" s="11"/>
      <c r="C51" s="8"/>
      <c r="D51" s="44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2"/>
      <c r="AG51" s="12"/>
      <c r="AH51" s="12"/>
      <c r="AI51" s="12"/>
      <c r="AJ51" s="12"/>
      <c r="AK51" s="12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44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10"/>
    </row>
    <row r="52" spans="2:64" s="3" customFormat="1" ht="11.25" customHeight="1" x14ac:dyDescent="0.2">
      <c r="B52" s="11"/>
      <c r="C52" s="8"/>
      <c r="D52" s="43" t="s">
        <v>22</v>
      </c>
      <c r="E52" s="99" t="s">
        <v>74</v>
      </c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8"/>
      <c r="AF52" s="78">
        <v>50</v>
      </c>
      <c r="AG52" s="78"/>
      <c r="AH52" s="78"/>
      <c r="AI52" s="78"/>
      <c r="AJ52" s="78"/>
      <c r="AK52" s="78"/>
      <c r="AL52" s="8"/>
      <c r="AM52" s="8" t="s">
        <v>38</v>
      </c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43" t="s">
        <v>22</v>
      </c>
      <c r="AY52" s="89">
        <f>AY48*AY50</f>
        <v>0</v>
      </c>
      <c r="AZ52" s="90"/>
      <c r="BA52" s="90"/>
      <c r="BB52" s="90"/>
      <c r="BC52" s="90"/>
      <c r="BD52" s="90"/>
      <c r="BE52" s="91"/>
      <c r="BF52" s="8"/>
      <c r="BG52" s="8" t="s">
        <v>38</v>
      </c>
      <c r="BH52" s="8"/>
      <c r="BI52" s="8"/>
      <c r="BJ52" s="8"/>
      <c r="BK52" s="8"/>
      <c r="BL52" s="10"/>
    </row>
    <row r="53" spans="2:64" s="3" customFormat="1" ht="12" customHeight="1" x14ac:dyDescent="0.2">
      <c r="B53" s="11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2"/>
      <c r="AG53" s="12"/>
      <c r="AH53" s="12"/>
      <c r="AI53" s="12"/>
      <c r="AJ53" s="12"/>
      <c r="AK53" s="12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10"/>
    </row>
    <row r="54" spans="2:64" s="3" customFormat="1" ht="12" x14ac:dyDescent="0.2">
      <c r="B54" s="31" t="s">
        <v>30</v>
      </c>
      <c r="C54" s="32"/>
      <c r="D54" s="100" t="s">
        <v>75</v>
      </c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8"/>
      <c r="AF54" s="9"/>
      <c r="AG54" s="9"/>
      <c r="AH54" s="9"/>
      <c r="AI54" s="9"/>
      <c r="AJ54" s="9"/>
      <c r="AK54" s="9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9"/>
      <c r="AZ54" s="9"/>
      <c r="BA54" s="9"/>
      <c r="BB54" s="9"/>
      <c r="BC54" s="9"/>
      <c r="BD54" s="9"/>
      <c r="BE54" s="9"/>
      <c r="BF54" s="8"/>
      <c r="BG54" s="8"/>
      <c r="BH54" s="8"/>
      <c r="BI54" s="8"/>
      <c r="BJ54" s="8"/>
      <c r="BK54" s="8"/>
      <c r="BL54" s="10"/>
    </row>
    <row r="55" spans="2:64" s="3" customFormat="1" ht="2.25" customHeight="1" x14ac:dyDescent="0.2">
      <c r="B55" s="11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2"/>
      <c r="AG55" s="12"/>
      <c r="AH55" s="12"/>
      <c r="AI55" s="12"/>
      <c r="AJ55" s="12"/>
      <c r="AK55" s="12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10"/>
    </row>
    <row r="56" spans="2:64" s="3" customFormat="1" ht="11.25" x14ac:dyDescent="0.2">
      <c r="B56" s="11"/>
      <c r="C56" s="8"/>
      <c r="D56" s="28"/>
      <c r="E56" s="99" t="s">
        <v>88</v>
      </c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8"/>
      <c r="AF56" s="78">
        <v>8.0000000000000002E-3</v>
      </c>
      <c r="AG56" s="78"/>
      <c r="AH56" s="78"/>
      <c r="AI56" s="78"/>
      <c r="AJ56" s="78"/>
      <c r="AK56" s="78"/>
      <c r="AL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93">
        <f>AY38</f>
        <v>0</v>
      </c>
      <c r="AZ56" s="94"/>
      <c r="BA56" s="94"/>
      <c r="BB56" s="94"/>
      <c r="BC56" s="94"/>
      <c r="BD56" s="94"/>
      <c r="BE56" s="95"/>
      <c r="BF56" s="8"/>
      <c r="BH56" s="8"/>
      <c r="BI56" s="8"/>
      <c r="BJ56" s="8"/>
      <c r="BK56" s="8"/>
      <c r="BL56" s="10"/>
    </row>
    <row r="57" spans="2:64" s="3" customFormat="1" ht="3" customHeight="1" x14ac:dyDescent="0.2">
      <c r="B57" s="11"/>
      <c r="C57" s="8"/>
      <c r="D57" s="28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8"/>
      <c r="AF57" s="46"/>
      <c r="AG57" s="46"/>
      <c r="AH57" s="46"/>
      <c r="AI57" s="46"/>
      <c r="AJ57" s="46"/>
      <c r="AK57" s="46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18"/>
      <c r="AZ57" s="18"/>
      <c r="BA57" s="18"/>
      <c r="BB57" s="18"/>
      <c r="BC57" s="18"/>
      <c r="BD57" s="18"/>
      <c r="BE57" s="18"/>
      <c r="BF57" s="8"/>
      <c r="BG57" s="8"/>
      <c r="BH57" s="8"/>
      <c r="BI57" s="8"/>
      <c r="BJ57" s="8"/>
      <c r="BK57" s="8"/>
      <c r="BL57" s="10"/>
    </row>
    <row r="58" spans="2:64" s="3" customFormat="1" ht="11.25" customHeight="1" x14ac:dyDescent="0.2">
      <c r="B58" s="11"/>
      <c r="C58" s="8"/>
      <c r="D58" s="43" t="s">
        <v>24</v>
      </c>
      <c r="E58" s="99" t="s">
        <v>44</v>
      </c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8"/>
      <c r="AF58" s="78" t="s">
        <v>25</v>
      </c>
      <c r="AG58" s="78"/>
      <c r="AH58" s="78"/>
      <c r="AI58" s="78"/>
      <c r="AJ58" s="78"/>
      <c r="AK58" s="78"/>
      <c r="AL58" s="8"/>
      <c r="AM58" s="8" t="s">
        <v>26</v>
      </c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43" t="s">
        <v>24</v>
      </c>
      <c r="AY58" s="78">
        <v>2000</v>
      </c>
      <c r="AZ58" s="78"/>
      <c r="BA58" s="78"/>
      <c r="BB58" s="78"/>
      <c r="BC58" s="78"/>
      <c r="BD58" s="78"/>
      <c r="BE58" s="78"/>
      <c r="BF58" s="8"/>
      <c r="BG58" s="8" t="s">
        <v>26</v>
      </c>
      <c r="BH58" s="8"/>
      <c r="BI58" s="8"/>
      <c r="BJ58" s="8"/>
      <c r="BK58" s="8"/>
      <c r="BL58" s="10"/>
    </row>
    <row r="59" spans="2:64" s="3" customFormat="1" ht="3" customHeight="1" x14ac:dyDescent="0.2">
      <c r="B59" s="11"/>
      <c r="C59" s="8"/>
      <c r="D59" s="43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12"/>
      <c r="AG59" s="12"/>
      <c r="AH59" s="12"/>
      <c r="AI59" s="12"/>
      <c r="AJ59" s="12"/>
      <c r="AK59" s="12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43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10"/>
    </row>
    <row r="60" spans="2:64" s="3" customFormat="1" ht="11.25" customHeight="1" x14ac:dyDescent="0.2">
      <c r="B60" s="11"/>
      <c r="C60" s="8"/>
      <c r="D60" s="43" t="s">
        <v>24</v>
      </c>
      <c r="E60" s="99" t="s">
        <v>45</v>
      </c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8"/>
      <c r="AF60" s="78">
        <v>0.75</v>
      </c>
      <c r="AG60" s="78"/>
      <c r="AH60" s="78"/>
      <c r="AI60" s="78"/>
      <c r="AJ60" s="78"/>
      <c r="AK60" s="7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43" t="s">
        <v>24</v>
      </c>
      <c r="AY60" s="93">
        <f>0.75</f>
        <v>0.75</v>
      </c>
      <c r="AZ60" s="94"/>
      <c r="BA60" s="94"/>
      <c r="BB60" s="94"/>
      <c r="BC60" s="94"/>
      <c r="BD60" s="94"/>
      <c r="BE60" s="95"/>
      <c r="BF60" s="8"/>
      <c r="BG60" s="8"/>
      <c r="BH60" s="8"/>
      <c r="BI60" s="8"/>
      <c r="BJ60" s="8"/>
      <c r="BK60" s="8"/>
      <c r="BL60" s="10"/>
    </row>
    <row r="61" spans="2:64" s="3" customFormat="1" ht="3" customHeight="1" x14ac:dyDescent="0.2">
      <c r="B61" s="11"/>
      <c r="C61" s="8"/>
      <c r="D61" s="43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12"/>
      <c r="AG61" s="12"/>
      <c r="AH61" s="12"/>
      <c r="AI61" s="12"/>
      <c r="AJ61" s="12"/>
      <c r="AK61" s="12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43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10"/>
    </row>
    <row r="62" spans="2:64" s="3" customFormat="1" ht="11.25" customHeight="1" x14ac:dyDescent="0.2">
      <c r="B62" s="11"/>
      <c r="C62" s="8"/>
      <c r="D62" s="43" t="s">
        <v>22</v>
      </c>
      <c r="E62" s="99" t="s">
        <v>76</v>
      </c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8"/>
      <c r="AF62" s="78">
        <v>12</v>
      </c>
      <c r="AG62" s="78"/>
      <c r="AH62" s="78"/>
      <c r="AI62" s="78"/>
      <c r="AJ62" s="78"/>
      <c r="AK62" s="78"/>
      <c r="AL62" s="8"/>
      <c r="AM62" s="8" t="s">
        <v>38</v>
      </c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43" t="s">
        <v>22</v>
      </c>
      <c r="AY62" s="89">
        <f>AY56*AY58*AY60</f>
        <v>0</v>
      </c>
      <c r="AZ62" s="90"/>
      <c r="BA62" s="90"/>
      <c r="BB62" s="90"/>
      <c r="BC62" s="90"/>
      <c r="BD62" s="90"/>
      <c r="BE62" s="91"/>
      <c r="BF62" s="8"/>
      <c r="BG62" s="8" t="s">
        <v>38</v>
      </c>
      <c r="BH62" s="8"/>
      <c r="BI62" s="8"/>
      <c r="BJ62" s="8"/>
      <c r="BK62" s="8"/>
      <c r="BL62" s="10"/>
    </row>
    <row r="63" spans="2:64" s="3" customFormat="1" ht="12" customHeight="1" x14ac:dyDescent="0.2">
      <c r="B63" s="11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12"/>
      <c r="AG63" s="12"/>
      <c r="AH63" s="12"/>
      <c r="AI63" s="12"/>
      <c r="AJ63" s="12"/>
      <c r="AK63" s="12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10"/>
    </row>
    <row r="64" spans="2:64" s="3" customFormat="1" ht="12" x14ac:dyDescent="0.2">
      <c r="B64" s="31" t="s">
        <v>31</v>
      </c>
      <c r="C64" s="32"/>
      <c r="D64" s="100" t="s">
        <v>77</v>
      </c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8"/>
      <c r="AF64" s="12"/>
      <c r="AG64" s="12"/>
      <c r="AH64" s="12"/>
      <c r="AI64" s="12"/>
      <c r="AJ64" s="12"/>
      <c r="AK64" s="12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10"/>
    </row>
    <row r="65" spans="2:64" s="3" customFormat="1" ht="3" customHeight="1" x14ac:dyDescent="0.2">
      <c r="B65" s="11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12"/>
      <c r="AG65" s="12"/>
      <c r="AH65" s="12"/>
      <c r="AI65" s="12"/>
      <c r="AJ65" s="12"/>
      <c r="AK65" s="12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10"/>
    </row>
    <row r="66" spans="2:64" s="3" customFormat="1" ht="11.25" x14ac:dyDescent="0.2">
      <c r="B66" s="11"/>
      <c r="C66" s="8"/>
      <c r="D66" s="28"/>
      <c r="E66" s="99" t="s">
        <v>74</v>
      </c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8"/>
      <c r="AF66" s="78">
        <v>50</v>
      </c>
      <c r="AG66" s="78"/>
      <c r="AH66" s="78"/>
      <c r="AI66" s="78"/>
      <c r="AJ66" s="78"/>
      <c r="AK66" s="78"/>
      <c r="AL66" s="8"/>
      <c r="AM66" s="8" t="s">
        <v>38</v>
      </c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93">
        <f>AY44</f>
        <v>0</v>
      </c>
      <c r="AZ66" s="94"/>
      <c r="BA66" s="94"/>
      <c r="BB66" s="94"/>
      <c r="BC66" s="94"/>
      <c r="BD66" s="94"/>
      <c r="BE66" s="95"/>
      <c r="BF66" s="8"/>
      <c r="BG66" s="8" t="s">
        <v>38</v>
      </c>
      <c r="BH66" s="8"/>
      <c r="BI66" s="8"/>
      <c r="BJ66" s="8"/>
      <c r="BK66" s="8"/>
      <c r="BL66" s="10"/>
    </row>
    <row r="67" spans="2:64" s="3" customFormat="1" ht="3" customHeight="1" x14ac:dyDescent="0.2">
      <c r="B67" s="11"/>
      <c r="C67" s="8"/>
      <c r="D67" s="2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12"/>
      <c r="AG67" s="12"/>
      <c r="AH67" s="12"/>
      <c r="AI67" s="12"/>
      <c r="AJ67" s="12"/>
      <c r="AK67" s="12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10"/>
    </row>
    <row r="68" spans="2:64" s="3" customFormat="1" ht="11.25" customHeight="1" x14ac:dyDescent="0.2">
      <c r="B68" s="11"/>
      <c r="C68" s="8"/>
      <c r="D68" s="43" t="s">
        <v>35</v>
      </c>
      <c r="E68" s="99" t="s">
        <v>76</v>
      </c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8"/>
      <c r="AF68" s="78">
        <v>12</v>
      </c>
      <c r="AG68" s="78"/>
      <c r="AH68" s="78"/>
      <c r="AI68" s="78"/>
      <c r="AJ68" s="78"/>
      <c r="AK68" s="78"/>
      <c r="AL68" s="8"/>
      <c r="AM68" s="8" t="s">
        <v>38</v>
      </c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43" t="s">
        <v>35</v>
      </c>
      <c r="AY68" s="89">
        <f>AY62</f>
        <v>0</v>
      </c>
      <c r="AZ68" s="90"/>
      <c r="BA68" s="90"/>
      <c r="BB68" s="90"/>
      <c r="BC68" s="90"/>
      <c r="BD68" s="90"/>
      <c r="BE68" s="91"/>
      <c r="BF68" s="8"/>
      <c r="BG68" s="8" t="s">
        <v>38</v>
      </c>
      <c r="BH68" s="8"/>
      <c r="BI68" s="8"/>
      <c r="BJ68" s="8"/>
      <c r="BK68" s="8"/>
      <c r="BL68" s="10"/>
    </row>
    <row r="69" spans="2:64" s="3" customFormat="1" ht="3" customHeight="1" x14ac:dyDescent="0.2">
      <c r="B69" s="11"/>
      <c r="C69" s="8"/>
      <c r="D69" s="43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12"/>
      <c r="AG69" s="12"/>
      <c r="AH69" s="12"/>
      <c r="AI69" s="12"/>
      <c r="AJ69" s="12"/>
      <c r="AK69" s="12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43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10"/>
    </row>
    <row r="70" spans="2:64" s="3" customFormat="1" ht="11.25" customHeight="1" x14ac:dyDescent="0.2">
      <c r="B70" s="11"/>
      <c r="C70" s="8"/>
      <c r="D70" s="43" t="s">
        <v>22</v>
      </c>
      <c r="E70" s="99" t="s">
        <v>78</v>
      </c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8"/>
      <c r="AF70" s="78">
        <v>62</v>
      </c>
      <c r="AG70" s="78"/>
      <c r="AH70" s="78"/>
      <c r="AI70" s="78"/>
      <c r="AJ70" s="78"/>
      <c r="AK70" s="78"/>
      <c r="AL70" s="8"/>
      <c r="AM70" s="8" t="s">
        <v>38</v>
      </c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43" t="s">
        <v>22</v>
      </c>
      <c r="AY70" s="89">
        <f>AY66+AY68</f>
        <v>0</v>
      </c>
      <c r="AZ70" s="90"/>
      <c r="BA70" s="90"/>
      <c r="BB70" s="90"/>
      <c r="BC70" s="90"/>
      <c r="BD70" s="90"/>
      <c r="BE70" s="91"/>
      <c r="BF70" s="8"/>
      <c r="BG70" s="8" t="s">
        <v>38</v>
      </c>
      <c r="BH70" s="8"/>
      <c r="BI70" s="8"/>
      <c r="BJ70" s="8"/>
      <c r="BK70" s="8"/>
      <c r="BL70" s="10"/>
    </row>
    <row r="71" spans="2:64" s="3" customFormat="1" ht="12" customHeight="1" x14ac:dyDescent="0.2">
      <c r="B71" s="11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12"/>
      <c r="AG71" s="12"/>
      <c r="AH71" s="12"/>
      <c r="AI71" s="12"/>
      <c r="AJ71" s="12"/>
      <c r="AK71" s="12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10"/>
    </row>
    <row r="72" spans="2:64" s="3" customFormat="1" ht="12" x14ac:dyDescent="0.2">
      <c r="B72" s="31" t="s">
        <v>32</v>
      </c>
      <c r="C72" s="32"/>
      <c r="D72" s="100" t="s">
        <v>79</v>
      </c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8"/>
      <c r="AF72" s="12"/>
      <c r="AG72" s="12"/>
      <c r="AH72" s="12"/>
      <c r="AI72" s="12"/>
      <c r="AJ72" s="12"/>
      <c r="AK72" s="12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10"/>
    </row>
    <row r="73" spans="2:64" s="3" customFormat="1" ht="3" customHeight="1" x14ac:dyDescent="0.2">
      <c r="B73" s="11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12"/>
      <c r="AG73" s="12"/>
      <c r="AH73" s="12"/>
      <c r="AI73" s="12"/>
      <c r="AJ73" s="12"/>
      <c r="AK73" s="12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10"/>
    </row>
    <row r="74" spans="2:64" s="3" customFormat="1" ht="11.25" x14ac:dyDescent="0.2">
      <c r="B74" s="11"/>
      <c r="C74" s="8"/>
      <c r="D74" s="28"/>
      <c r="E74" s="99" t="s">
        <v>46</v>
      </c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8"/>
      <c r="AF74" s="78">
        <v>80</v>
      </c>
      <c r="AG74" s="78"/>
      <c r="AH74" s="78"/>
      <c r="AI74" s="78"/>
      <c r="AJ74" s="78"/>
      <c r="AK74" s="78"/>
      <c r="AL74" s="8"/>
      <c r="AM74" s="8" t="s">
        <v>12</v>
      </c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93">
        <f>AY32</f>
        <v>0</v>
      </c>
      <c r="AZ74" s="94"/>
      <c r="BA74" s="94"/>
      <c r="BB74" s="94"/>
      <c r="BC74" s="94"/>
      <c r="BD74" s="94"/>
      <c r="BE74" s="95"/>
      <c r="BF74" s="8"/>
      <c r="BG74" s="8" t="s">
        <v>12</v>
      </c>
      <c r="BH74" s="8"/>
      <c r="BI74" s="8"/>
      <c r="BJ74" s="8"/>
      <c r="BK74" s="8"/>
      <c r="BL74" s="10"/>
    </row>
    <row r="75" spans="2:64" s="3" customFormat="1" ht="3" customHeight="1" x14ac:dyDescent="0.2">
      <c r="B75" s="11"/>
      <c r="C75" s="8"/>
      <c r="D75" s="2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12"/>
      <c r="AG75" s="12"/>
      <c r="AH75" s="12"/>
      <c r="AI75" s="12"/>
      <c r="AJ75" s="12"/>
      <c r="AK75" s="12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10"/>
    </row>
    <row r="76" spans="2:64" s="3" customFormat="1" ht="11.25" customHeight="1" x14ac:dyDescent="0.2">
      <c r="B76" s="11"/>
      <c r="C76" s="8"/>
      <c r="D76" s="41" t="s">
        <v>36</v>
      </c>
      <c r="E76" s="99" t="s">
        <v>78</v>
      </c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8"/>
      <c r="AF76" s="78">
        <v>62</v>
      </c>
      <c r="AG76" s="78"/>
      <c r="AH76" s="78"/>
      <c r="AI76" s="78"/>
      <c r="AJ76" s="78"/>
      <c r="AK76" s="78"/>
      <c r="AL76" s="8"/>
      <c r="AM76" s="8" t="s">
        <v>38</v>
      </c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41" t="s">
        <v>36</v>
      </c>
      <c r="AY76" s="89">
        <f>AY70</f>
        <v>0</v>
      </c>
      <c r="AZ76" s="90"/>
      <c r="BA76" s="90"/>
      <c r="BB76" s="90"/>
      <c r="BC76" s="90"/>
      <c r="BD76" s="90"/>
      <c r="BE76" s="91"/>
      <c r="BF76" s="8"/>
      <c r="BG76" s="8" t="s">
        <v>38</v>
      </c>
      <c r="BH76" s="8"/>
      <c r="BI76" s="8"/>
      <c r="BJ76" s="8"/>
      <c r="BK76" s="8"/>
      <c r="BL76" s="10"/>
    </row>
    <row r="77" spans="2:64" s="3" customFormat="1" ht="3" customHeight="1" x14ac:dyDescent="0.2">
      <c r="B77" s="11"/>
      <c r="C77" s="8"/>
      <c r="D77" s="36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12"/>
      <c r="AG77" s="12"/>
      <c r="AH77" s="12"/>
      <c r="AI77" s="12"/>
      <c r="AJ77" s="12"/>
      <c r="AK77" s="12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36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10"/>
    </row>
    <row r="78" spans="2:64" s="3" customFormat="1" ht="11.25" customHeight="1" x14ac:dyDescent="0.2">
      <c r="B78" s="11"/>
      <c r="C78" s="8"/>
      <c r="D78" s="43" t="s">
        <v>22</v>
      </c>
      <c r="E78" s="99" t="s">
        <v>80</v>
      </c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8"/>
      <c r="AF78" s="78">
        <v>1.29</v>
      </c>
      <c r="AG78" s="78"/>
      <c r="AH78" s="78"/>
      <c r="AI78" s="78"/>
      <c r="AJ78" s="78"/>
      <c r="AK78" s="78"/>
      <c r="AL78" s="8"/>
      <c r="AM78" s="8" t="s">
        <v>28</v>
      </c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43" t="s">
        <v>22</v>
      </c>
      <c r="AY78" s="79" t="e">
        <f>AY74/AY76</f>
        <v>#DIV/0!</v>
      </c>
      <c r="AZ78" s="80"/>
      <c r="BA78" s="80"/>
      <c r="BB78" s="80"/>
      <c r="BC78" s="80"/>
      <c r="BD78" s="80"/>
      <c r="BE78" s="81"/>
      <c r="BF78" s="8"/>
      <c r="BG78" s="8" t="s">
        <v>28</v>
      </c>
      <c r="BH78" s="8"/>
      <c r="BI78" s="8"/>
      <c r="BJ78" s="8"/>
      <c r="BK78" s="8"/>
      <c r="BL78" s="10"/>
    </row>
    <row r="79" spans="2:64" s="3" customFormat="1" ht="12" customHeight="1" x14ac:dyDescent="0.2">
      <c r="B79" s="11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12"/>
      <c r="AG79" s="12"/>
      <c r="AH79" s="12"/>
      <c r="AI79" s="12"/>
      <c r="AJ79" s="12"/>
      <c r="AK79" s="12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10"/>
    </row>
    <row r="80" spans="2:64" s="3" customFormat="1" ht="12" x14ac:dyDescent="0.2">
      <c r="B80" s="31" t="s">
        <v>33</v>
      </c>
      <c r="C80" s="32"/>
      <c r="D80" s="100" t="s">
        <v>81</v>
      </c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8"/>
      <c r="AF80" s="12"/>
      <c r="AG80" s="12"/>
      <c r="AH80" s="12"/>
      <c r="AI80" s="12"/>
      <c r="AJ80" s="12"/>
      <c r="AK80" s="12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10"/>
    </row>
    <row r="81" spans="2:64" s="3" customFormat="1" ht="3" customHeight="1" x14ac:dyDescent="0.2">
      <c r="B81" s="11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12"/>
      <c r="AG81" s="12"/>
      <c r="AH81" s="12"/>
      <c r="AI81" s="12"/>
      <c r="AJ81" s="12"/>
      <c r="AK81" s="12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10"/>
    </row>
    <row r="82" spans="2:64" s="3" customFormat="1" ht="11.25" x14ac:dyDescent="0.2">
      <c r="B82" s="11"/>
      <c r="C82" s="8"/>
      <c r="D82" s="28"/>
      <c r="E82" s="99" t="s">
        <v>86</v>
      </c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8"/>
      <c r="AF82" s="78">
        <v>2.75E-2</v>
      </c>
      <c r="AG82" s="78"/>
      <c r="AH82" s="78"/>
      <c r="AI82" s="78"/>
      <c r="AJ82" s="78"/>
      <c r="AK82" s="7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101">
        <f>BA21/100</f>
        <v>0</v>
      </c>
      <c r="AZ82" s="102"/>
      <c r="BA82" s="102"/>
      <c r="BB82" s="102"/>
      <c r="BC82" s="102"/>
      <c r="BD82" s="102"/>
      <c r="BE82" s="103"/>
      <c r="BF82" s="8"/>
      <c r="BG82" s="8"/>
      <c r="BH82" s="8"/>
      <c r="BI82" s="8"/>
      <c r="BJ82" s="8"/>
      <c r="BK82" s="8"/>
      <c r="BL82" s="10"/>
    </row>
    <row r="83" spans="2:64" s="3" customFormat="1" ht="3" customHeight="1" x14ac:dyDescent="0.2">
      <c r="B83" s="11"/>
      <c r="C83" s="8"/>
      <c r="D83" s="2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12"/>
      <c r="AG83" s="12"/>
      <c r="AH83" s="12"/>
      <c r="AI83" s="12"/>
      <c r="AJ83" s="12"/>
      <c r="AK83" s="12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10"/>
    </row>
    <row r="84" spans="2:64" s="3" customFormat="1" ht="11.25" customHeight="1" x14ac:dyDescent="0.2">
      <c r="B84" s="11"/>
      <c r="C84" s="8"/>
      <c r="D84" s="43" t="s">
        <v>24</v>
      </c>
      <c r="E84" s="99" t="s">
        <v>44</v>
      </c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8"/>
      <c r="AF84" s="78" t="s">
        <v>25</v>
      </c>
      <c r="AG84" s="78"/>
      <c r="AH84" s="78"/>
      <c r="AI84" s="78"/>
      <c r="AJ84" s="78"/>
      <c r="AK84" s="78"/>
      <c r="AL84" s="8"/>
      <c r="AM84" s="8" t="s">
        <v>26</v>
      </c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43" t="s">
        <v>24</v>
      </c>
      <c r="AY84" s="78">
        <v>2000</v>
      </c>
      <c r="AZ84" s="78"/>
      <c r="BA84" s="78"/>
      <c r="BB84" s="78"/>
      <c r="BC84" s="78"/>
      <c r="BD84" s="78"/>
      <c r="BE84" s="78"/>
      <c r="BF84" s="8"/>
      <c r="BG84" s="8" t="s">
        <v>26</v>
      </c>
      <c r="BH84" s="8"/>
      <c r="BI84" s="8"/>
      <c r="BJ84" s="8"/>
      <c r="BK84" s="8"/>
      <c r="BL84" s="10"/>
    </row>
    <row r="85" spans="2:64" s="3" customFormat="1" ht="3" customHeight="1" x14ac:dyDescent="0.2">
      <c r="B85" s="11"/>
      <c r="C85" s="8"/>
      <c r="D85" s="36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12"/>
      <c r="AG85" s="12"/>
      <c r="AH85" s="12"/>
      <c r="AI85" s="12"/>
      <c r="AJ85" s="12"/>
      <c r="AK85" s="12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36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10"/>
    </row>
    <row r="86" spans="2:64" s="3" customFormat="1" ht="11.25" customHeight="1" x14ac:dyDescent="0.2">
      <c r="B86" s="11"/>
      <c r="C86" s="8"/>
      <c r="D86" s="43" t="s">
        <v>22</v>
      </c>
      <c r="E86" s="99" t="s">
        <v>82</v>
      </c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8"/>
      <c r="AF86" s="78">
        <v>55</v>
      </c>
      <c r="AG86" s="78"/>
      <c r="AH86" s="78"/>
      <c r="AI86" s="78"/>
      <c r="AJ86" s="78"/>
      <c r="AK86" s="78"/>
      <c r="AL86" s="8"/>
      <c r="AM86" s="8" t="s">
        <v>38</v>
      </c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43" t="s">
        <v>22</v>
      </c>
      <c r="AY86" s="89">
        <f>AY82*AY84</f>
        <v>0</v>
      </c>
      <c r="AZ86" s="90"/>
      <c r="BA86" s="90"/>
      <c r="BB86" s="90"/>
      <c r="BC86" s="90"/>
      <c r="BD86" s="90"/>
      <c r="BE86" s="91"/>
      <c r="BF86" s="8"/>
      <c r="BG86" s="8" t="s">
        <v>38</v>
      </c>
      <c r="BH86" s="8"/>
      <c r="BI86" s="8"/>
      <c r="BJ86" s="8"/>
      <c r="BK86" s="8"/>
      <c r="BL86" s="10"/>
    </row>
    <row r="87" spans="2:64" s="3" customFormat="1" ht="3" customHeight="1" x14ac:dyDescent="0.2">
      <c r="B87" s="11"/>
      <c r="C87" s="8"/>
      <c r="D87" s="43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8"/>
      <c r="AF87" s="46"/>
      <c r="AG87" s="46"/>
      <c r="AH87" s="46"/>
      <c r="AI87" s="46"/>
      <c r="AJ87" s="46"/>
      <c r="AK87" s="46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43"/>
      <c r="AY87" s="45"/>
      <c r="AZ87" s="45"/>
      <c r="BA87" s="45"/>
      <c r="BB87" s="45"/>
      <c r="BC87" s="45"/>
      <c r="BD87" s="45"/>
      <c r="BE87" s="45"/>
      <c r="BF87" s="8"/>
      <c r="BG87" s="8"/>
      <c r="BH87" s="8"/>
      <c r="BI87" s="8"/>
      <c r="BJ87" s="8"/>
      <c r="BK87" s="8"/>
      <c r="BL87" s="10"/>
    </row>
    <row r="88" spans="2:64" s="3" customFormat="1" ht="11.25" customHeight="1" x14ac:dyDescent="0.2">
      <c r="B88" s="11"/>
      <c r="C88" s="8"/>
      <c r="D88" s="43"/>
      <c r="E88" s="99" t="s">
        <v>47</v>
      </c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8"/>
      <c r="AF88" s="78">
        <v>170</v>
      </c>
      <c r="AG88" s="78"/>
      <c r="AH88" s="78"/>
      <c r="AI88" s="78"/>
      <c r="AJ88" s="78"/>
      <c r="AK88" s="78"/>
      <c r="AL88" s="8"/>
      <c r="AM88" s="8" t="s">
        <v>12</v>
      </c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43"/>
      <c r="AY88" s="92">
        <v>170</v>
      </c>
      <c r="AZ88" s="92"/>
      <c r="BA88" s="92"/>
      <c r="BB88" s="92"/>
      <c r="BC88" s="92"/>
      <c r="BD88" s="92"/>
      <c r="BE88" s="92"/>
      <c r="BF88" s="8"/>
      <c r="BG88" s="8" t="s">
        <v>12</v>
      </c>
      <c r="BH88" s="8"/>
      <c r="BI88" s="8"/>
      <c r="BJ88" s="8"/>
      <c r="BK88" s="8"/>
      <c r="BL88" s="10"/>
    </row>
    <row r="89" spans="2:64" s="3" customFormat="1" ht="3" customHeight="1" x14ac:dyDescent="0.2">
      <c r="B89" s="11"/>
      <c r="C89" s="8"/>
      <c r="D89" s="43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8"/>
      <c r="AF89" s="46"/>
      <c r="AG89" s="46"/>
      <c r="AH89" s="46"/>
      <c r="AI89" s="46"/>
      <c r="AJ89" s="46"/>
      <c r="AK89" s="46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43"/>
      <c r="AY89" s="45"/>
      <c r="AZ89" s="45"/>
      <c r="BA89" s="45"/>
      <c r="BB89" s="45"/>
      <c r="BC89" s="45"/>
      <c r="BD89" s="45"/>
      <c r="BE89" s="45"/>
      <c r="BF89" s="8"/>
      <c r="BG89" s="8"/>
      <c r="BH89" s="8"/>
      <c r="BI89" s="8"/>
      <c r="BJ89" s="8"/>
      <c r="BK89" s="8"/>
      <c r="BL89" s="10"/>
    </row>
    <row r="90" spans="2:64" s="3" customFormat="1" ht="11.25" customHeight="1" x14ac:dyDescent="0.2">
      <c r="B90" s="11"/>
      <c r="C90" s="8"/>
      <c r="D90" s="41" t="s">
        <v>36</v>
      </c>
      <c r="E90" s="99" t="s">
        <v>82</v>
      </c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8"/>
      <c r="AF90" s="78">
        <v>55</v>
      </c>
      <c r="AG90" s="78"/>
      <c r="AH90" s="78"/>
      <c r="AI90" s="78"/>
      <c r="AJ90" s="78"/>
      <c r="AK90" s="78"/>
      <c r="AL90" s="8"/>
      <c r="AM90" s="8" t="s">
        <v>38</v>
      </c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41" t="s">
        <v>36</v>
      </c>
      <c r="AY90" s="89">
        <f>AY86</f>
        <v>0</v>
      </c>
      <c r="AZ90" s="90"/>
      <c r="BA90" s="90"/>
      <c r="BB90" s="90"/>
      <c r="BC90" s="90"/>
      <c r="BD90" s="90"/>
      <c r="BE90" s="91"/>
      <c r="BF90" s="8"/>
      <c r="BG90" s="8" t="s">
        <v>38</v>
      </c>
      <c r="BH90" s="8"/>
      <c r="BI90" s="8"/>
      <c r="BJ90" s="8"/>
      <c r="BK90" s="8"/>
      <c r="BL90" s="10"/>
    </row>
    <row r="91" spans="2:64" s="3" customFormat="1" ht="3" customHeight="1" x14ac:dyDescent="0.2">
      <c r="B91" s="11"/>
      <c r="C91" s="8"/>
      <c r="D91" s="41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12"/>
      <c r="AF91" s="46"/>
      <c r="AG91" s="46"/>
      <c r="AH91" s="46"/>
      <c r="AI91" s="46"/>
      <c r="AJ91" s="46"/>
      <c r="AK91" s="46"/>
      <c r="AL91" s="12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41"/>
      <c r="AY91" s="45"/>
      <c r="AZ91" s="45"/>
      <c r="BA91" s="45"/>
      <c r="BB91" s="45"/>
      <c r="BC91" s="45"/>
      <c r="BD91" s="45"/>
      <c r="BE91" s="45"/>
      <c r="BF91" s="8"/>
      <c r="BG91" s="8"/>
      <c r="BH91" s="8"/>
      <c r="BI91" s="8"/>
      <c r="BJ91" s="8"/>
      <c r="BK91" s="8"/>
      <c r="BL91" s="10"/>
    </row>
    <row r="92" spans="2:64" s="3" customFormat="1" ht="11.25" customHeight="1" x14ac:dyDescent="0.2">
      <c r="B92" s="11"/>
      <c r="C92" s="8"/>
      <c r="D92" s="43" t="s">
        <v>22</v>
      </c>
      <c r="E92" s="99" t="s">
        <v>83</v>
      </c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8"/>
      <c r="AF92" s="78">
        <v>3.09</v>
      </c>
      <c r="AG92" s="78"/>
      <c r="AH92" s="78"/>
      <c r="AI92" s="78"/>
      <c r="AJ92" s="78"/>
      <c r="AK92" s="78"/>
      <c r="AL92" s="8"/>
      <c r="AM92" s="8" t="s">
        <v>28</v>
      </c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43" t="s">
        <v>22</v>
      </c>
      <c r="AY92" s="79" t="e">
        <f>AY88/AY90</f>
        <v>#DIV/0!</v>
      </c>
      <c r="AZ92" s="80"/>
      <c r="BA92" s="80"/>
      <c r="BB92" s="80"/>
      <c r="BC92" s="80"/>
      <c r="BD92" s="80"/>
      <c r="BE92" s="81"/>
      <c r="BF92" s="8"/>
      <c r="BG92" s="8" t="s">
        <v>28</v>
      </c>
      <c r="BH92" s="8"/>
      <c r="BI92" s="8"/>
      <c r="BJ92" s="8"/>
      <c r="BK92" s="8"/>
      <c r="BL92" s="10"/>
    </row>
    <row r="93" spans="2:64" s="3" customFormat="1" ht="12" customHeight="1" x14ac:dyDescent="0.2">
      <c r="B93" s="11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12"/>
      <c r="AG93" s="12"/>
      <c r="AH93" s="12"/>
      <c r="AI93" s="12"/>
      <c r="AJ93" s="12"/>
      <c r="AK93" s="12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10"/>
    </row>
    <row r="94" spans="2:64" s="3" customFormat="1" ht="12" x14ac:dyDescent="0.2">
      <c r="B94" s="31" t="s">
        <v>34</v>
      </c>
      <c r="C94" s="32"/>
      <c r="D94" s="100" t="s">
        <v>39</v>
      </c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8"/>
      <c r="AF94" s="12"/>
      <c r="AG94" s="12"/>
      <c r="AH94" s="12"/>
      <c r="AI94" s="12"/>
      <c r="AJ94" s="12"/>
      <c r="AK94" s="12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10"/>
    </row>
    <row r="95" spans="2:64" s="3" customFormat="1" ht="3" customHeight="1" x14ac:dyDescent="0.2">
      <c r="B95" s="11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12"/>
      <c r="AG95" s="12"/>
      <c r="AH95" s="12"/>
      <c r="AI95" s="12"/>
      <c r="AJ95" s="12"/>
      <c r="AK95" s="12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10"/>
    </row>
    <row r="96" spans="2:64" s="3" customFormat="1" ht="11.25" x14ac:dyDescent="0.2">
      <c r="B96" s="11"/>
      <c r="C96" s="8"/>
      <c r="D96" s="28"/>
      <c r="E96" s="99" t="s">
        <v>49</v>
      </c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8"/>
      <c r="AF96" s="78">
        <v>1.29</v>
      </c>
      <c r="AG96" s="78"/>
      <c r="AH96" s="78"/>
      <c r="AI96" s="78"/>
      <c r="AJ96" s="78"/>
      <c r="AK96" s="78"/>
      <c r="AL96" s="8"/>
      <c r="AM96" s="8" t="s">
        <v>28</v>
      </c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79" t="e">
        <f>MIN(AY78,AY92)</f>
        <v>#DIV/0!</v>
      </c>
      <c r="AZ96" s="80"/>
      <c r="BA96" s="80"/>
      <c r="BB96" s="80"/>
      <c r="BC96" s="80"/>
      <c r="BD96" s="80"/>
      <c r="BE96" s="81"/>
      <c r="BF96" s="8"/>
      <c r="BG96" s="8" t="s">
        <v>28</v>
      </c>
      <c r="BH96" s="8"/>
      <c r="BI96" s="8"/>
      <c r="BJ96" s="8"/>
      <c r="BK96" s="8"/>
      <c r="BL96" s="10"/>
    </row>
    <row r="97" spans="2:65" ht="3" customHeight="1" x14ac:dyDescent="0.2">
      <c r="B97" s="34"/>
      <c r="C97" s="35"/>
      <c r="D97" s="36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49"/>
      <c r="AG97" s="49"/>
      <c r="AH97" s="49"/>
      <c r="AI97" s="49"/>
      <c r="AJ97" s="49"/>
      <c r="AK97" s="49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7"/>
    </row>
    <row r="98" spans="2:65" ht="11.25" customHeight="1" x14ac:dyDescent="0.2">
      <c r="B98" s="34"/>
      <c r="C98" s="35"/>
      <c r="D98" s="43" t="s">
        <v>24</v>
      </c>
      <c r="E98" s="99" t="s">
        <v>48</v>
      </c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35"/>
      <c r="AF98" s="78" t="s">
        <v>40</v>
      </c>
      <c r="AG98" s="78"/>
      <c r="AH98" s="78"/>
      <c r="AI98" s="78"/>
      <c r="AJ98" s="78"/>
      <c r="AK98" s="7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43" t="s">
        <v>24</v>
      </c>
      <c r="AY98" s="78">
        <v>240</v>
      </c>
      <c r="AZ98" s="78"/>
      <c r="BA98" s="78"/>
      <c r="BB98" s="78"/>
      <c r="BC98" s="78"/>
      <c r="BD98" s="78"/>
      <c r="BE98" s="78"/>
      <c r="BF98" s="35"/>
      <c r="BG98" s="8"/>
      <c r="BH98" s="35"/>
      <c r="BI98" s="35"/>
      <c r="BJ98" s="35"/>
      <c r="BK98" s="35"/>
      <c r="BL98" s="37"/>
    </row>
    <row r="99" spans="2:65" ht="3" customHeight="1" x14ac:dyDescent="0.2">
      <c r="B99" s="34"/>
      <c r="C99" s="35"/>
      <c r="D99" s="36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49"/>
      <c r="AG99" s="49"/>
      <c r="AH99" s="49"/>
      <c r="AI99" s="49"/>
      <c r="AJ99" s="49"/>
      <c r="AK99" s="49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6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7"/>
    </row>
    <row r="100" spans="2:65" ht="11.25" customHeight="1" x14ac:dyDescent="0.2">
      <c r="B100" s="34"/>
      <c r="C100" s="35"/>
      <c r="D100" s="41" t="s">
        <v>36</v>
      </c>
      <c r="E100" s="99" t="s">
        <v>87</v>
      </c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35"/>
      <c r="AF100" s="78">
        <v>0.05</v>
      </c>
      <c r="AG100" s="78"/>
      <c r="AH100" s="78"/>
      <c r="AI100" s="78"/>
      <c r="AJ100" s="78"/>
      <c r="AK100" s="78"/>
      <c r="AL100" s="35"/>
      <c r="AM100" s="8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41" t="s">
        <v>36</v>
      </c>
      <c r="AY100" s="79">
        <f>BA13/100</f>
        <v>0</v>
      </c>
      <c r="AZ100" s="80"/>
      <c r="BA100" s="80"/>
      <c r="BB100" s="80"/>
      <c r="BC100" s="80"/>
      <c r="BD100" s="80"/>
      <c r="BE100" s="81"/>
      <c r="BF100" s="35"/>
      <c r="BG100" s="8"/>
      <c r="BH100" s="8"/>
      <c r="BI100" s="8"/>
      <c r="BJ100" s="8"/>
      <c r="BK100" s="8"/>
      <c r="BL100" s="10"/>
      <c r="BM100" s="3"/>
    </row>
    <row r="101" spans="2:65" ht="3" customHeight="1" x14ac:dyDescent="0.2">
      <c r="B101" s="34"/>
      <c r="C101" s="35"/>
      <c r="D101" s="36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49"/>
      <c r="AG101" s="49"/>
      <c r="AH101" s="49"/>
      <c r="AI101" s="49"/>
      <c r="AJ101" s="49"/>
      <c r="AK101" s="49"/>
      <c r="AL101" s="35"/>
      <c r="AM101" s="8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6"/>
      <c r="AY101" s="35"/>
      <c r="AZ101" s="35"/>
      <c r="BA101" s="35"/>
      <c r="BB101" s="35"/>
      <c r="BC101" s="35"/>
      <c r="BD101" s="35"/>
      <c r="BE101" s="35"/>
      <c r="BF101" s="35"/>
      <c r="BG101" s="8"/>
      <c r="BH101" s="8"/>
      <c r="BI101" s="8"/>
      <c r="BJ101" s="8"/>
      <c r="BK101" s="8"/>
      <c r="BL101" s="10"/>
      <c r="BM101" s="3"/>
    </row>
    <row r="102" spans="2:65" ht="11.25" customHeight="1" x14ac:dyDescent="0.2">
      <c r="B102" s="34"/>
      <c r="C102" s="35"/>
      <c r="D102" s="43" t="s">
        <v>22</v>
      </c>
      <c r="E102" s="77" t="s">
        <v>84</v>
      </c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35"/>
      <c r="AF102" s="85">
        <v>6194</v>
      </c>
      <c r="AG102" s="78"/>
      <c r="AH102" s="78"/>
      <c r="AI102" s="78"/>
      <c r="AJ102" s="78"/>
      <c r="AK102" s="78"/>
      <c r="AL102" s="35"/>
      <c r="AM102" s="8" t="s">
        <v>27</v>
      </c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43" t="s">
        <v>22</v>
      </c>
      <c r="AY102" s="82" t="e">
        <f>(AY96*AY98)/AY100</f>
        <v>#DIV/0!</v>
      </c>
      <c r="AZ102" s="83"/>
      <c r="BA102" s="83"/>
      <c r="BB102" s="83"/>
      <c r="BC102" s="83"/>
      <c r="BD102" s="83"/>
      <c r="BE102" s="84"/>
      <c r="BF102" s="35"/>
      <c r="BG102" s="8" t="s">
        <v>27</v>
      </c>
      <c r="BH102" s="8"/>
      <c r="BI102" s="8"/>
      <c r="BJ102" s="8"/>
      <c r="BK102" s="8"/>
      <c r="BL102" s="10"/>
      <c r="BM102" s="3"/>
    </row>
    <row r="103" spans="2:65" ht="3" customHeight="1" x14ac:dyDescent="0.2"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40"/>
    </row>
  </sheetData>
  <mergeCells count="133">
    <mergeCell ref="BO23:BZ23"/>
    <mergeCell ref="BG5:BJ5"/>
    <mergeCell ref="A1:BL1"/>
    <mergeCell ref="AF30:AK30"/>
    <mergeCell ref="E30:AD30"/>
    <mergeCell ref="AM5:AQ5"/>
    <mergeCell ref="BA5:BE5"/>
    <mergeCell ref="B7:E7"/>
    <mergeCell ref="G7:K7"/>
    <mergeCell ref="U7:Y7"/>
    <mergeCell ref="AH7:AK7"/>
    <mergeCell ref="AM7:AQ7"/>
    <mergeCell ref="BA19:BE19"/>
    <mergeCell ref="B5:E5"/>
    <mergeCell ref="G5:K5"/>
    <mergeCell ref="U5:Y5"/>
    <mergeCell ref="AH5:AK5"/>
    <mergeCell ref="U13:Y13"/>
    <mergeCell ref="U15:Y15"/>
    <mergeCell ref="U17:Y17"/>
    <mergeCell ref="U19:Y19"/>
    <mergeCell ref="BA15:BE15"/>
    <mergeCell ref="AR23:AY23"/>
    <mergeCell ref="AY28:BE28"/>
    <mergeCell ref="AY30:BE30"/>
    <mergeCell ref="BA7:BE7"/>
    <mergeCell ref="L23:S23"/>
    <mergeCell ref="D26:AD26"/>
    <mergeCell ref="AF28:AK28"/>
    <mergeCell ref="AF26:AK26"/>
    <mergeCell ref="E28:AD28"/>
    <mergeCell ref="E44:AD44"/>
    <mergeCell ref="E38:AD38"/>
    <mergeCell ref="AF32:AK32"/>
    <mergeCell ref="AF42:AK42"/>
    <mergeCell ref="D34:AD34"/>
    <mergeCell ref="AF38:AK38"/>
    <mergeCell ref="AF40:AK40"/>
    <mergeCell ref="E36:AD36"/>
    <mergeCell ref="E40:AD40"/>
    <mergeCell ref="AF36:AK36"/>
    <mergeCell ref="E32:AD32"/>
    <mergeCell ref="E42:AD42"/>
    <mergeCell ref="AF44:AK44"/>
    <mergeCell ref="U9:Y9"/>
    <mergeCell ref="BA9:BE9"/>
    <mergeCell ref="U11:Y11"/>
    <mergeCell ref="BA11:BE11"/>
    <mergeCell ref="AY52:BE52"/>
    <mergeCell ref="D54:AD54"/>
    <mergeCell ref="E56:AD56"/>
    <mergeCell ref="E60:AD60"/>
    <mergeCell ref="AF58:AK58"/>
    <mergeCell ref="AY58:BE58"/>
    <mergeCell ref="AY32:BE32"/>
    <mergeCell ref="AY36:BE36"/>
    <mergeCell ref="AY38:BE38"/>
    <mergeCell ref="AY40:BE40"/>
    <mergeCell ref="AY42:BE42"/>
    <mergeCell ref="AY44:BE44"/>
    <mergeCell ref="E48:AD48"/>
    <mergeCell ref="AF48:AK48"/>
    <mergeCell ref="AY48:BE48"/>
    <mergeCell ref="D46:AD46"/>
    <mergeCell ref="AY50:BE50"/>
    <mergeCell ref="E52:AD52"/>
    <mergeCell ref="E100:AD100"/>
    <mergeCell ref="AF56:AK56"/>
    <mergeCell ref="AF60:AK60"/>
    <mergeCell ref="AF62:AK62"/>
    <mergeCell ref="AF66:AK66"/>
    <mergeCell ref="AF68:AK68"/>
    <mergeCell ref="AF70:AK70"/>
    <mergeCell ref="AF74:AK74"/>
    <mergeCell ref="AY78:BE78"/>
    <mergeCell ref="AY82:BE82"/>
    <mergeCell ref="E78:AD78"/>
    <mergeCell ref="D80:AD80"/>
    <mergeCell ref="E82:AD82"/>
    <mergeCell ref="E84:AD84"/>
    <mergeCell ref="E86:AD86"/>
    <mergeCell ref="D94:AD94"/>
    <mergeCell ref="E96:AD96"/>
    <mergeCell ref="E88:AD88"/>
    <mergeCell ref="E90:AD90"/>
    <mergeCell ref="E92:AD92"/>
    <mergeCell ref="AF88:AK88"/>
    <mergeCell ref="E62:AD62"/>
    <mergeCell ref="E98:AD98"/>
    <mergeCell ref="E66:AD66"/>
    <mergeCell ref="E68:AD68"/>
    <mergeCell ref="E70:AD70"/>
    <mergeCell ref="D72:AD72"/>
    <mergeCell ref="E74:AD74"/>
    <mergeCell ref="E76:AD76"/>
    <mergeCell ref="E50:AD50"/>
    <mergeCell ref="AF50:AK50"/>
    <mergeCell ref="D64:AD64"/>
    <mergeCell ref="E58:AD58"/>
    <mergeCell ref="AF52:AK52"/>
    <mergeCell ref="AY70:BE70"/>
    <mergeCell ref="AY74:BE74"/>
    <mergeCell ref="AY76:BE76"/>
    <mergeCell ref="AF86:AK86"/>
    <mergeCell ref="AF96:AK96"/>
    <mergeCell ref="AF76:AK76"/>
    <mergeCell ref="AF78:AK78"/>
    <mergeCell ref="AF82:AK82"/>
    <mergeCell ref="AF84:AK84"/>
    <mergeCell ref="E102:AD102"/>
    <mergeCell ref="AF90:AK90"/>
    <mergeCell ref="AF92:AK92"/>
    <mergeCell ref="AY100:BE100"/>
    <mergeCell ref="AY102:BE102"/>
    <mergeCell ref="AF102:AK102"/>
    <mergeCell ref="AF98:AK98"/>
    <mergeCell ref="AF100:AK100"/>
    <mergeCell ref="BA13:BE13"/>
    <mergeCell ref="AY84:BE84"/>
    <mergeCell ref="AY86:BE86"/>
    <mergeCell ref="AY88:BE88"/>
    <mergeCell ref="AY90:BE90"/>
    <mergeCell ref="AY92:BE92"/>
    <mergeCell ref="AY68:BE68"/>
    <mergeCell ref="AY56:BE56"/>
    <mergeCell ref="AY60:BE60"/>
    <mergeCell ref="AY62:BE62"/>
    <mergeCell ref="BA17:BE17"/>
    <mergeCell ref="AY96:BE96"/>
    <mergeCell ref="AY98:BE98"/>
    <mergeCell ref="U21:Y21"/>
    <mergeCell ref="BA21:BE21"/>
    <mergeCell ref="AY66:BE66"/>
  </mergeCells>
  <phoneticPr fontId="4" type="noConversion"/>
  <printOptions horizontalCentered="1" verticalCentered="1"/>
  <pageMargins left="0" right="0" top="0" bottom="0" header="0.5" footer="0.5"/>
  <pageSetup scale="96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Calculator</vt:lpstr>
      <vt:lpstr>Form</vt:lpstr>
      <vt:lpstr>Form!Print_Area</vt:lpstr>
    </vt:vector>
  </TitlesOfParts>
  <Company>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Land Application Rate Worksheet</dc:title>
  <dc:subject>Industrial By-Product Application Rate Calculator</dc:subject>
  <dc:creator>Iowa DNR</dc:creator>
  <cp:keywords>IBP, industrial by-product, land application, food and beverage, MNG960000, SDS</cp:keywords>
  <cp:lastModifiedBy>Cswercko, Courtney [DNR]</cp:lastModifiedBy>
  <cp:lastPrinted>2018-08-09T15:10:55Z</cp:lastPrinted>
  <dcterms:created xsi:type="dcterms:W3CDTF">2007-10-23T19:27:37Z</dcterms:created>
  <dcterms:modified xsi:type="dcterms:W3CDTF">2024-12-18T21:37:36Z</dcterms:modified>
  <cp:category>WQ Documents, industrial</cp:category>
</cp:coreProperties>
</file>